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528" documentId="8_{C3700540-4EA5-4F35-AAE2-6E57949FF8E1}" xr6:coauthVersionLast="47" xr6:coauthVersionMax="47" xr10:uidLastSave="{5A1FB13F-9933-4849-B243-C3B9B3252CCB}"/>
  <bookViews>
    <workbookView xWindow="-110" yWindow="-110" windowWidth="19420" windowHeight="10300" firstSheet="2" activeTab="3" xr2:uid="{43312DA6-530A-432E-900E-3FCB7207BB47}"/>
  </bookViews>
  <sheets>
    <sheet name="Agg Types w Bins and Years" sheetId="8" r:id="rId1"/>
    <sheet name="Aggression Types w Bins" sheetId="4" r:id="rId2"/>
    <sheet name="Aggression Types per 100 Hours" sheetId="5" r:id="rId3"/>
    <sheet name="Total Aggression per 100 Hours" sheetId="6" r:id="rId4"/>
    <sheet name="Original Data" sheetId="1" r:id="rId5"/>
    <sheet name="Pivot Table" sheetId="7" r:id="rId6"/>
    <sheet name="Sheet3" sheetId="12" r:id="rId7"/>
    <sheet name="Year Agg Type Summ" sheetId="9" r:id="rId8"/>
    <sheet name="OBE Metrics by Year" sheetId="11" r:id="rId9"/>
    <sheet name="Aggression Scores" sheetId="2" r:id="rId10"/>
  </sheets>
  <definedNames>
    <definedName name="_xlnm._FilterDatabase" localSheetId="0" hidden="1">'Agg Types w Bins and Years'!$A$1:$L$40</definedName>
  </definedNames>
  <calcPr calcId="191029"/>
  <pivotCaches>
    <pivotCache cacheId="1" r:id="rId11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6" l="1"/>
  <c r="E114" i="1" l="1"/>
  <c r="H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N4" i="8"/>
  <c r="O4" i="8" s="1"/>
  <c r="N5" i="8"/>
  <c r="O5" i="8"/>
  <c r="N6" i="8"/>
  <c r="O6" i="8"/>
  <c r="N7" i="8"/>
  <c r="O7" i="8" s="1"/>
  <c r="N8" i="8"/>
  <c r="O8" i="8"/>
  <c r="N9" i="8"/>
  <c r="O9" i="8" s="1"/>
  <c r="N10" i="8"/>
  <c r="O10" i="8" s="1"/>
  <c r="N11" i="8"/>
  <c r="O11" i="8" s="1"/>
  <c r="N12" i="8"/>
  <c r="O12" i="8" s="1"/>
  <c r="N13" i="8"/>
  <c r="O13" i="8"/>
  <c r="N14" i="8"/>
  <c r="O14" i="8"/>
  <c r="N15" i="8"/>
  <c r="O15" i="8" s="1"/>
  <c r="N16" i="8"/>
  <c r="O16" i="8"/>
  <c r="N17" i="8"/>
  <c r="O17" i="8" s="1"/>
  <c r="N18" i="8"/>
  <c r="O18" i="8" s="1"/>
  <c r="N19" i="8"/>
  <c r="O19" i="8" s="1"/>
  <c r="N20" i="8"/>
  <c r="O20" i="8" s="1"/>
  <c r="N21" i="8"/>
  <c r="O21" i="8"/>
  <c r="N22" i="8"/>
  <c r="O22" i="8"/>
  <c r="N23" i="8"/>
  <c r="O23" i="8" s="1"/>
  <c r="N24" i="8"/>
  <c r="O24" i="8"/>
  <c r="N25" i="8"/>
  <c r="O25" i="8" s="1"/>
  <c r="N26" i="8"/>
  <c r="O26" i="8" s="1"/>
  <c r="N27" i="8"/>
  <c r="O27" i="8" s="1"/>
  <c r="N28" i="8"/>
  <c r="O28" i="8" s="1"/>
  <c r="N29" i="8"/>
  <c r="O29" i="8"/>
  <c r="N30" i="8"/>
  <c r="O30" i="8"/>
  <c r="N31" i="8"/>
  <c r="O31" i="8" s="1"/>
  <c r="N32" i="8"/>
  <c r="O32" i="8"/>
  <c r="N33" i="8"/>
  <c r="O33" i="8" s="1"/>
  <c r="N34" i="8"/>
  <c r="O34" i="8" s="1"/>
  <c r="N35" i="8"/>
  <c r="O35" i="8" s="1"/>
  <c r="N36" i="8"/>
  <c r="O36" i="8" s="1"/>
  <c r="N37" i="8"/>
  <c r="O37" i="8"/>
  <c r="N38" i="8"/>
  <c r="O38" i="8"/>
  <c r="N39" i="8"/>
  <c r="O39" i="8" s="1"/>
  <c r="N40" i="8"/>
  <c r="O40" i="8"/>
  <c r="O2" i="8"/>
  <c r="N2" i="8"/>
  <c r="M3" i="4"/>
  <c r="N3" i="4" s="1"/>
  <c r="M4" i="4"/>
  <c r="N4" i="4" s="1"/>
  <c r="M5" i="4"/>
  <c r="N5" i="4"/>
  <c r="N2" i="4"/>
  <c r="M2" i="4"/>
  <c r="G3" i="6"/>
  <c r="H3" i="6" s="1"/>
  <c r="G4" i="6"/>
  <c r="H4" i="6" s="1"/>
  <c r="G5" i="6"/>
  <c r="H5" i="6" s="1"/>
  <c r="G6" i="6"/>
  <c r="H6" i="6"/>
  <c r="G7" i="6"/>
  <c r="H7" i="6"/>
  <c r="G8" i="6"/>
  <c r="H8" i="6" s="1"/>
  <c r="G9" i="6"/>
  <c r="H9" i="6" s="1"/>
  <c r="G10" i="6"/>
  <c r="H10" i="6"/>
  <c r="G11" i="6"/>
  <c r="H11" i="6"/>
  <c r="H2" i="6"/>
  <c r="G2" i="6"/>
  <c r="G4" i="8"/>
  <c r="H4" i="8"/>
  <c r="I4" i="8"/>
  <c r="J4" i="8"/>
  <c r="K4" i="8"/>
  <c r="L4" i="8"/>
  <c r="G5" i="8"/>
  <c r="H5" i="8" s="1"/>
  <c r="I5" i="8"/>
  <c r="J5" i="8"/>
  <c r="K5" i="8"/>
  <c r="L5" i="8" s="1"/>
  <c r="G6" i="8"/>
  <c r="H6" i="8"/>
  <c r="I6" i="8"/>
  <c r="J6" i="8"/>
  <c r="K6" i="8"/>
  <c r="L6" i="8"/>
  <c r="G34" i="8"/>
  <c r="H34" i="8" s="1"/>
  <c r="I34" i="8"/>
  <c r="J34" i="8" s="1"/>
  <c r="K34" i="8"/>
  <c r="L34" i="8" s="1"/>
  <c r="G2" i="8"/>
  <c r="H2" i="8" s="1"/>
  <c r="I2" i="8"/>
  <c r="J2" i="8" s="1"/>
  <c r="K2" i="8"/>
  <c r="L2" i="8" s="1"/>
  <c r="G9" i="8"/>
  <c r="H9" i="8" s="1"/>
  <c r="I9" i="8"/>
  <c r="J9" i="8" s="1"/>
  <c r="K9" i="8"/>
  <c r="L9" i="8" s="1"/>
  <c r="G7" i="8"/>
  <c r="H7" i="8" s="1"/>
  <c r="I7" i="8"/>
  <c r="J7" i="8" s="1"/>
  <c r="K7" i="8"/>
  <c r="L7" i="8" s="1"/>
  <c r="G8" i="8"/>
  <c r="H8" i="8" s="1"/>
  <c r="I8" i="8"/>
  <c r="J8" i="8" s="1"/>
  <c r="K8" i="8"/>
  <c r="L8" i="8" s="1"/>
  <c r="G12" i="8"/>
  <c r="H12" i="8" s="1"/>
  <c r="I12" i="8"/>
  <c r="J12" i="8" s="1"/>
  <c r="K12" i="8"/>
  <c r="L12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0" i="8"/>
  <c r="H10" i="8" s="1"/>
  <c r="I10" i="8"/>
  <c r="J10" i="8" s="1"/>
  <c r="K10" i="8"/>
  <c r="L10" i="8" s="1"/>
  <c r="G16" i="8"/>
  <c r="H16" i="8" s="1"/>
  <c r="I16" i="8"/>
  <c r="J16" i="8" s="1"/>
  <c r="K16" i="8"/>
  <c r="L16" i="8" s="1"/>
  <c r="G15" i="8"/>
  <c r="H15" i="8" s="1"/>
  <c r="I15" i="8"/>
  <c r="J15" i="8" s="1"/>
  <c r="K15" i="8"/>
  <c r="L15" i="8" s="1"/>
  <c r="G17" i="8"/>
  <c r="H17" i="8" s="1"/>
  <c r="I17" i="8"/>
  <c r="J17" i="8" s="1"/>
  <c r="K17" i="8"/>
  <c r="L17" i="8" s="1"/>
  <c r="G14" i="8"/>
  <c r="H14" i="8" s="1"/>
  <c r="I14" i="8"/>
  <c r="J14" i="8" s="1"/>
  <c r="K14" i="8"/>
  <c r="L14" i="8" s="1"/>
  <c r="G20" i="8"/>
  <c r="H20" i="8" s="1"/>
  <c r="I20" i="8"/>
  <c r="J20" i="8" s="1"/>
  <c r="K20" i="8"/>
  <c r="L20" i="8" s="1"/>
  <c r="G19" i="8"/>
  <c r="H19" i="8" s="1"/>
  <c r="I19" i="8"/>
  <c r="J19" i="8" s="1"/>
  <c r="K19" i="8"/>
  <c r="L19" i="8" s="1"/>
  <c r="G21" i="8"/>
  <c r="H21" i="8" s="1"/>
  <c r="I21" i="8"/>
  <c r="J21" i="8" s="1"/>
  <c r="K21" i="8"/>
  <c r="L21" i="8" s="1"/>
  <c r="G18" i="8"/>
  <c r="H18" i="8" s="1"/>
  <c r="I18" i="8"/>
  <c r="J18" i="8" s="1"/>
  <c r="K18" i="8"/>
  <c r="L18" i="8" s="1"/>
  <c r="G24" i="8"/>
  <c r="H24" i="8" s="1"/>
  <c r="I24" i="8"/>
  <c r="J24" i="8" s="1"/>
  <c r="K24" i="8"/>
  <c r="L24" i="8" s="1"/>
  <c r="G23" i="8"/>
  <c r="H23" i="8" s="1"/>
  <c r="I23" i="8"/>
  <c r="J23" i="8" s="1"/>
  <c r="K23" i="8"/>
  <c r="L23" i="8" s="1"/>
  <c r="G25" i="8"/>
  <c r="H25" i="8" s="1"/>
  <c r="I25" i="8"/>
  <c r="J25" i="8" s="1"/>
  <c r="K25" i="8"/>
  <c r="L25" i="8" s="1"/>
  <c r="G22" i="8"/>
  <c r="H22" i="8" s="1"/>
  <c r="I22" i="8"/>
  <c r="J22" i="8" s="1"/>
  <c r="K22" i="8"/>
  <c r="L22" i="8" s="1"/>
  <c r="G28" i="8"/>
  <c r="H28" i="8" s="1"/>
  <c r="I28" i="8"/>
  <c r="J28" i="8" s="1"/>
  <c r="K28" i="8"/>
  <c r="L28" i="8" s="1"/>
  <c r="G27" i="8"/>
  <c r="H27" i="8" s="1"/>
  <c r="I27" i="8"/>
  <c r="J27" i="8" s="1"/>
  <c r="K27" i="8"/>
  <c r="L27" i="8" s="1"/>
  <c r="G29" i="8"/>
  <c r="H29" i="8" s="1"/>
  <c r="I29" i="8"/>
  <c r="J29" i="8" s="1"/>
  <c r="K29" i="8"/>
  <c r="L29" i="8" s="1"/>
  <c r="G26" i="8"/>
  <c r="H26" i="8" s="1"/>
  <c r="I26" i="8"/>
  <c r="J26" i="8" s="1"/>
  <c r="K26" i="8"/>
  <c r="L26" i="8" s="1"/>
  <c r="G32" i="8"/>
  <c r="H32" i="8" s="1"/>
  <c r="I32" i="8"/>
  <c r="J32" i="8" s="1"/>
  <c r="K32" i="8"/>
  <c r="L32" i="8" s="1"/>
  <c r="G31" i="8"/>
  <c r="H31" i="8" s="1"/>
  <c r="I31" i="8"/>
  <c r="J31" i="8" s="1"/>
  <c r="K31" i="8"/>
  <c r="L31" i="8" s="1"/>
  <c r="G33" i="8"/>
  <c r="H33" i="8" s="1"/>
  <c r="I33" i="8"/>
  <c r="J33" i="8" s="1"/>
  <c r="K33" i="8"/>
  <c r="L33" i="8" s="1"/>
  <c r="G30" i="8"/>
  <c r="H30" i="8" s="1"/>
  <c r="I30" i="8"/>
  <c r="J30" i="8" s="1"/>
  <c r="K30" i="8"/>
  <c r="L30" i="8" s="1"/>
  <c r="G36" i="8"/>
  <c r="H36" i="8" s="1"/>
  <c r="I36" i="8"/>
  <c r="J36" i="8" s="1"/>
  <c r="K36" i="8"/>
  <c r="L36" i="8" s="1"/>
  <c r="G35" i="8"/>
  <c r="H35" i="8" s="1"/>
  <c r="I35" i="8"/>
  <c r="J35" i="8" s="1"/>
  <c r="K35" i="8"/>
  <c r="L35" i="8" s="1"/>
  <c r="G37" i="8"/>
  <c r="H37" i="8" s="1"/>
  <c r="I37" i="8"/>
  <c r="J37" i="8" s="1"/>
  <c r="K37" i="8"/>
  <c r="L37" i="8" s="1"/>
  <c r="G39" i="8"/>
  <c r="H39" i="8" s="1"/>
  <c r="I39" i="8"/>
  <c r="J39" i="8" s="1"/>
  <c r="K39" i="8"/>
  <c r="L39" i="8" s="1"/>
  <c r="G40" i="8"/>
  <c r="H40" i="8" s="1"/>
  <c r="I40" i="8"/>
  <c r="J40" i="8" s="1"/>
  <c r="K40" i="8"/>
  <c r="L40" i="8" s="1"/>
  <c r="G38" i="8"/>
  <c r="H38" i="8" s="1"/>
  <c r="I38" i="8"/>
  <c r="J38" i="8" s="1"/>
  <c r="K38" i="8"/>
  <c r="L38" i="8" s="1"/>
  <c r="E4" i="6"/>
  <c r="E7" i="6"/>
  <c r="E8" i="6"/>
  <c r="D3" i="6"/>
  <c r="E3" i="6" s="1"/>
  <c r="D4" i="6"/>
  <c r="D5" i="6"/>
  <c r="E5" i="6" s="1"/>
  <c r="D6" i="6"/>
  <c r="E6" i="6" s="1"/>
  <c r="D7" i="6"/>
  <c r="D8" i="6"/>
  <c r="D9" i="6"/>
  <c r="E9" i="6" s="1"/>
  <c r="D10" i="6"/>
  <c r="E10" i="6" s="1"/>
  <c r="D11" i="6"/>
  <c r="E11" i="6" s="1"/>
  <c r="D2" i="6"/>
  <c r="E2" i="6" s="1"/>
  <c r="F3" i="5"/>
  <c r="G3" i="5" s="1"/>
  <c r="H3" i="5"/>
  <c r="I3" i="5" s="1"/>
  <c r="J3" i="5"/>
  <c r="K3" i="5" s="1"/>
  <c r="F4" i="5"/>
  <c r="G4" i="5" s="1"/>
  <c r="H4" i="5"/>
  <c r="I4" i="5" s="1"/>
  <c r="J4" i="5"/>
  <c r="K4" i="5" s="1"/>
  <c r="F5" i="5"/>
  <c r="G5" i="5" s="1"/>
  <c r="H5" i="5"/>
  <c r="I5" i="5" s="1"/>
  <c r="J5" i="5"/>
  <c r="K5" i="5" s="1"/>
  <c r="F6" i="5"/>
  <c r="G6" i="5" s="1"/>
  <c r="H6" i="5"/>
  <c r="I6" i="5" s="1"/>
  <c r="J6" i="5"/>
  <c r="K6" i="5" s="1"/>
  <c r="F7" i="5"/>
  <c r="G7" i="5" s="1"/>
  <c r="H7" i="5"/>
  <c r="I7" i="5" s="1"/>
  <c r="J7" i="5"/>
  <c r="K7" i="5"/>
  <c r="F8" i="5"/>
  <c r="G8" i="5"/>
  <c r="H8" i="5"/>
  <c r="I8" i="5" s="1"/>
  <c r="J8" i="5"/>
  <c r="K8" i="5" s="1"/>
  <c r="F9" i="5"/>
  <c r="G9" i="5" s="1"/>
  <c r="H9" i="5"/>
  <c r="I9" i="5" s="1"/>
  <c r="J9" i="5"/>
  <c r="K9" i="5"/>
  <c r="F10" i="5"/>
  <c r="G10" i="5" s="1"/>
  <c r="H10" i="5"/>
  <c r="I10" i="5" s="1"/>
  <c r="J10" i="5"/>
  <c r="K10" i="5" s="1"/>
  <c r="F11" i="5"/>
  <c r="G11" i="5"/>
  <c r="H11" i="5"/>
  <c r="I11" i="5" s="1"/>
  <c r="J11" i="5"/>
  <c r="K11" i="5" s="1"/>
  <c r="J2" i="5"/>
  <c r="K2" i="5" s="1"/>
  <c r="H2" i="5"/>
  <c r="I2" i="5" s="1"/>
  <c r="F2" i="5"/>
  <c r="G2" i="5" s="1"/>
  <c r="F3" i="4"/>
  <c r="G3" i="4"/>
  <c r="H3" i="4"/>
  <c r="I3" i="4" s="1"/>
  <c r="J3" i="4"/>
  <c r="K3" i="4" s="1"/>
  <c r="F4" i="4"/>
  <c r="G4" i="4" s="1"/>
  <c r="H4" i="4"/>
  <c r="I4" i="4" s="1"/>
  <c r="J4" i="4"/>
  <c r="K4" i="4" s="1"/>
  <c r="F5" i="4"/>
  <c r="G5" i="4" s="1"/>
  <c r="H5" i="4"/>
  <c r="I5" i="4" s="1"/>
  <c r="J5" i="4"/>
  <c r="K5" i="4"/>
  <c r="J2" i="4"/>
  <c r="K2" i="4" s="1"/>
  <c r="H2" i="4"/>
  <c r="I2" i="4" s="1"/>
  <c r="F2" i="4"/>
  <c r="G2" i="4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<sst xmlns="http://schemas.openxmlformats.org/spreadsheetml/2006/main" count="452" uniqueCount="74">
  <si>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</si>
  <si>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</si>
  <si>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</si>
  <si>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</si>
  <si>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</si>
  <si>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</si>
  <si>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</si>
  <si>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</si>
  <si>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</si>
  <si>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</si>
  <si>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</si>
  <si>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</si>
  <si>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</si>
  <si>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</si>
  <si>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</si>
  <si>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</si>
  <si>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</si>
  <si>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</si>
  <si>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</si>
  <si>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</si>
  <si>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</si>
  <si>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</si>
  <si>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</si>
  <si>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</si>
  <si>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</si>
  <si>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</si>
  <si>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</si>
  <si>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</si>
  <si>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</si>
  <si>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</si>
  <si>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</si>
  <si>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</si>
  <si>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</si>
  <si>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</si>
  <si>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Seasonal Bin</t>
  </si>
  <si>
    <t>Territorial Aggression/Hr</t>
  </si>
  <si>
    <t>Years</t>
  </si>
  <si>
    <t>Aggression/Hr</t>
  </si>
  <si>
    <t>Aggression per 100 hours</t>
  </si>
  <si>
    <t>Sum of Aggression Events</t>
  </si>
  <si>
    <t>(blank)</t>
  </si>
  <si>
    <t>Grand Total</t>
  </si>
  <si>
    <t>Average of Non-Territorial Aggression/100 Hrs</t>
  </si>
  <si>
    <t>Average of Territorial Aggression/100 Hrs</t>
  </si>
  <si>
    <t>Average of Severe Aggression/100 Hrs</t>
  </si>
  <si>
    <t>StdDev of Territorial Aggression/100 Hrs2</t>
  </si>
  <si>
    <t>StdDev of Non-Territorial Aggression/100 Hrs</t>
  </si>
  <si>
    <t>Min of Non-Territorial Aggression/100 Hrs3</t>
  </si>
  <si>
    <t>Max of Non-Territorial Aggression/100 Hrs4</t>
  </si>
  <si>
    <t>Min of Territorial Aggression/100 Hrs3</t>
  </si>
  <si>
    <t>Max of Territorial Aggression/100 Hrs4</t>
  </si>
  <si>
    <t>StdDev of Severe Aggression/100 Hrs2</t>
  </si>
  <si>
    <t>Min of Severe Aggression/100 Hrs3</t>
  </si>
  <si>
    <t>Max of Severe Aggression/100 Hrs4</t>
  </si>
  <si>
    <t>OBE Count</t>
  </si>
  <si>
    <t>OBE per Hour</t>
  </si>
  <si>
    <t>ND</t>
  </si>
  <si>
    <t>Count</t>
  </si>
  <si>
    <t>Sum of OBE Count</t>
  </si>
  <si>
    <t>Max OBE Count</t>
  </si>
  <si>
    <t>Min OBE Count</t>
  </si>
  <si>
    <t>StdDev OBE Count</t>
  </si>
  <si>
    <t>Average OBE Count</t>
  </si>
  <si>
    <t>Total:</t>
  </si>
  <si>
    <t>OBE Count/Hr</t>
  </si>
  <si>
    <t>OBE Counts/ 100 Hrs</t>
  </si>
  <si>
    <t>Total OBE Count</t>
  </si>
  <si>
    <t>OBE Count/ 100 Hrs</t>
  </si>
  <si>
    <t>OBE Count/100 Hrs</t>
  </si>
  <si>
    <t>OBE per 100 Hrs</t>
  </si>
  <si>
    <t>Migratory Surge</t>
  </si>
  <si>
    <t>Late-Stage Pressure</t>
  </si>
  <si>
    <t>Breeding Season / Absence</t>
  </si>
  <si>
    <t>Early Fall Arrival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</si>
</sst>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Times New Roman"/>
      <family val="2"/>
      <scheme val="minor"/>
    </font>
    <font>
      <sz val="11"/>
      <color theme="1"/>
      <name val="Times New Roman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Times New Roman"/>
      <family val="2"/>
      <scheme val="minor"/>
    </font>
    <font>
      <b/>
      <sz val="13"/>
      <color theme="3"/>
      <name val="Times New Roman"/>
      <family val="2"/>
      <scheme val="minor"/>
    </font>
    <font>
      <b/>
      <sz val="11"/>
      <color theme="3"/>
      <name val="Times New Roman"/>
      <family val="2"/>
      <scheme val="minor"/>
    </font>
    <font>
      <sz val="11"/>
      <color rgb="FF006100"/>
      <name val="Times New Roman"/>
      <family val="2"/>
      <scheme val="minor"/>
    </font>
    <font>
      <sz val="11"/>
      <color rgb="FF9C0006"/>
      <name val="Times New Roman"/>
      <family val="2"/>
      <scheme val="minor"/>
    </font>
    <font>
      <sz val="11"/>
      <color rgb="FF9C5700"/>
      <name val="Times New Roman"/>
      <family val="2"/>
      <scheme val="minor"/>
    </font>
    <font>
      <sz val="11"/>
      <color rgb="FF3F3F76"/>
      <name val="Times New Roman"/>
      <family val="2"/>
      <scheme val="minor"/>
    </font>
    <font>
      <b/>
      <sz val="11"/>
      <color rgb="FF3F3F3F"/>
      <name val="Times New Roman"/>
      <family val="2"/>
      <scheme val="minor"/>
    </font>
    <font>
      <b/>
      <sz val="11"/>
      <color rgb="FFFA7D00"/>
      <name val="Times New Roman"/>
      <family val="2"/>
      <scheme val="minor"/>
    </font>
    <font>
      <sz val="11"/>
      <color rgb="FFFA7D00"/>
      <name val="Times New Roman"/>
      <family val="2"/>
      <scheme val="minor"/>
    </font>
    <font>
      <b/>
      <sz val="11"/>
      <color theme="0"/>
      <name val="Times New Roman"/>
      <family val="2"/>
      <scheme val="minor"/>
    </font>
    <font>
      <sz val="11"/>
      <color rgb="FFFF0000"/>
      <name val="Times New Roman"/>
      <family val="2"/>
      <scheme val="minor"/>
    </font>
    <font>
      <i/>
      <sz val="11"/>
      <color rgb="FF7F7F7F"/>
      <name val="Times New Roman"/>
      <family val="2"/>
      <scheme val="minor"/>
    </font>
    <font>
      <b/>
      <sz val="11"/>
      <color theme="1"/>
      <name val="Times New Roman"/>
      <family val="2"/>
      <scheme val="minor"/>
    </font>
    <font>
      <sz val="11"/>
      <color theme="0"/>
      <name val="Times New Roman"/>
      <family val="2"/>
      <scheme val="minor"/>
    </font>
    <font>
      <sz val="12"/>
      <color theme="1"/>
      <name val="Times New Roman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8">
    <xf numFmtId="0" fontId="0" fillId="0" borderId="0" xfId="0"/>
    <xf numFmtId="0" fontId="18" fillId="0" borderId="0" xfId="42" applyAlignment="1">
      <alignment horizontal="center"/>
    </xf>
    <xf numFmtId="14" fontId="18" fillId="0" borderId="0" xfId="42" applyNumberFormat="1"/>
    <xf numFmtId="0" fontId="18" fillId="0" borderId="0" xfId="42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wrapText="1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wrapText="1"/>
    </xf>
    <xf numFmtId="0" fontId="16" fillId="0" borderId="0" xfId="0" applyFont="1"/>
    <xf numFmtId="0" fontId="16" fillId="0" borderId="10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6D52BA1-EA59-4245-9E16-4327A0DECF4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Years'!$A$2:$B$40</c:f>
              <c:multiLvlStrCache>
                <c:ptCount val="39"/>
                <c:lvl>
                  <c:pt idx="0">
                    <c:v>Migratory Surge (Nov-Feb)</c:v>
                  </c:pt>
                  <c:pt idx="1">
                    <c:v>Late-Stage Pressure (Mar)</c:v>
                  </c:pt>
                  <c:pt idx="2">
                    <c:v>Breeding Season / Absence (Apr-Sep)</c:v>
                  </c:pt>
                  <c:pt idx="3">
                    <c:v>Early Fall Arrival (Oct)</c:v>
                  </c:pt>
                  <c:pt idx="4">
                    <c:v>Migratory Surge (Nov-Feb)</c:v>
                  </c:pt>
                  <c:pt idx="5">
                    <c:v>Late-Stage Pressure (Mar)</c:v>
                  </c:pt>
                  <c:pt idx="6">
                    <c:v>Breeding Season / Absence (Apr-Sep)</c:v>
                  </c:pt>
                  <c:pt idx="7">
                    <c:v>Early Fall Arrival (Oct)</c:v>
                  </c:pt>
                  <c:pt idx="8">
                    <c:v>Migratory Surge (Nov-Feb)</c:v>
                  </c:pt>
                  <c:pt idx="9">
                    <c:v>Late-Stage Pressure (Mar)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Migratory Surge (Nov-Feb)</c:v>
                  </c:pt>
                  <c:pt idx="13">
                    <c:v>Late-Stage Pressure (Mar)</c:v>
                  </c:pt>
                  <c:pt idx="14">
                    <c:v>Breeding Season / Absence (Apr-Sep)</c:v>
                  </c:pt>
                  <c:pt idx="15">
                    <c:v>Early Fall Arrival (Oct)</c:v>
                  </c:pt>
                  <c:pt idx="16">
                    <c:v>Migratory Surge (Nov-Feb)</c:v>
                  </c:pt>
                  <c:pt idx="17">
                    <c:v>Late-Stage Pressure (Mar)</c:v>
                  </c:pt>
                  <c:pt idx="18">
                    <c:v>Breeding Season / Absence (Apr-Sep)</c:v>
                  </c:pt>
                  <c:pt idx="19">
                    <c:v>Early Fall Arrival (Oct)</c:v>
                  </c:pt>
                  <c:pt idx="20">
                    <c:v>Migratory Surge (Nov-Feb)</c:v>
                  </c:pt>
                  <c:pt idx="21">
                    <c:v>Late-Stage Pressure (Mar)</c:v>
                  </c:pt>
                  <c:pt idx="22">
                    <c:v>Breeding Season / Absence (Apr-Sep)</c:v>
                  </c:pt>
                  <c:pt idx="23">
                    <c:v>Early Fall Arrival (Oct)</c:v>
                  </c:pt>
                  <c:pt idx="24">
                    <c:v>Migratory Surge (Nov-Feb)</c:v>
                  </c:pt>
                  <c:pt idx="25">
                    <c:v>Late-Stage Pressure (Mar)</c:v>
                  </c:pt>
                  <c:pt idx="26">
                    <c:v>Breeding Season / Absence (Apr-Sep)</c:v>
                  </c:pt>
                  <c:pt idx="27">
                    <c:v>Early Fall Arrival (Oct)</c:v>
                  </c:pt>
                  <c:pt idx="28">
                    <c:v>Migratory Surge (Nov-Feb)</c:v>
                  </c:pt>
                  <c:pt idx="29">
                    <c:v>Late-Stage Pressure (Mar)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Migratory Surge (Nov-Feb)</c:v>
                  </c:pt>
                  <c:pt idx="33">
                    <c:v>Late-Stage Pressure (Mar)</c:v>
                  </c:pt>
                  <c:pt idx="34">
                    <c:v>Breeding Season / Absence (Apr-Sep)</c:v>
                  </c:pt>
                  <c:pt idx="35">
                    <c:v>Early Fall Arrival (Oct)</c:v>
                  </c:pt>
                  <c:pt idx="36">
                    <c:v>Migratory Surge (Nov-Feb)</c:v>
                  </c:pt>
                  <c:pt idx="37">
                    <c:v>Late-Stage Pressure (Mar)</c:v>
                  </c:pt>
                  <c:pt idx="38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2020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2021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2022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2023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2024</c:v>
                  </c:pt>
                  <c:pt idx="36">
                    <c:v>2025</c:v>
                  </c:pt>
                  <c:pt idx="37">
                    <c:v>2025</c:v>
                  </c:pt>
                  <c:pt idx="38">
                    <c:v>2025</c:v>
                  </c:pt>
                </c:lvl>
              </c:multiLvlStrCache>
            </c:multiLvlStrRef>
          </c:cat>
          <c:val>
            <c:numRef>
              <c:f>'Agg Types w Bins and Years'!$H$2:$H$41</c:f>
              <c:numCache>
                <c:formatCode>General</c:formatCode>
                <c:ptCount val="4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1.3614703880190604</c:v>
                </c:pt>
                <c:pt idx="11">
                  <c:v>0</c:v>
                </c:pt>
                <c:pt idx="12">
                  <c:v>6.5306122448979593</c:v>
                </c:pt>
                <c:pt idx="13">
                  <c:v>0</c:v>
                </c:pt>
                <c:pt idx="14">
                  <c:v>0.50530570995452251</c:v>
                </c:pt>
                <c:pt idx="15">
                  <c:v>0</c:v>
                </c:pt>
                <c:pt idx="16">
                  <c:v>4.1254125412541258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7.2332730560578682</c:v>
                </c:pt>
                <c:pt idx="21">
                  <c:v>0</c:v>
                </c:pt>
                <c:pt idx="22">
                  <c:v>0.69795847147094747</c:v>
                </c:pt>
                <c:pt idx="23">
                  <c:v>0</c:v>
                </c:pt>
                <c:pt idx="24">
                  <c:v>2.3337222870478413</c:v>
                </c:pt>
                <c:pt idx="25">
                  <c:v>0</c:v>
                </c:pt>
                <c:pt idx="26">
                  <c:v>1.2765278442636032</c:v>
                </c:pt>
                <c:pt idx="27">
                  <c:v>0</c:v>
                </c:pt>
                <c:pt idx="28">
                  <c:v>3.4767492394611037</c:v>
                </c:pt>
                <c:pt idx="29">
                  <c:v>0</c:v>
                </c:pt>
                <c:pt idx="30">
                  <c:v>0</c:v>
                </c:pt>
                <c:pt idx="31">
                  <c:v>4.5662100456621006</c:v>
                </c:pt>
                <c:pt idx="32">
                  <c:v>3.2593196170299454</c:v>
                </c:pt>
                <c:pt idx="33">
                  <c:v>0</c:v>
                </c:pt>
                <c:pt idx="34">
                  <c:v>0.59464816650148666</c:v>
                </c:pt>
                <c:pt idx="35">
                  <c:v>0.88417329796640143</c:v>
                </c:pt>
                <c:pt idx="36">
                  <c:v>2.2972662531587411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00-47E9-BC4C-5A1A91DFE3CE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Years'!$A$2:$B$40</c:f>
              <c:multiLvlStrCache>
                <c:ptCount val="39"/>
                <c:lvl>
                  <c:pt idx="0">
                    <c:v>Migratory Surge (Nov-Feb)</c:v>
                  </c:pt>
                  <c:pt idx="1">
                    <c:v>Late-Stage Pressure (Mar)</c:v>
                  </c:pt>
                  <c:pt idx="2">
                    <c:v>Breeding Season / Absence (Apr-Sep)</c:v>
                  </c:pt>
                  <c:pt idx="3">
                    <c:v>Early Fall Arrival (Oct)</c:v>
                  </c:pt>
                  <c:pt idx="4">
                    <c:v>Migratory Surge (Nov-Feb)</c:v>
                  </c:pt>
                  <c:pt idx="5">
                    <c:v>Late-Stage Pressure (Mar)</c:v>
                  </c:pt>
                  <c:pt idx="6">
                    <c:v>Breeding Season / Absence (Apr-Sep)</c:v>
                  </c:pt>
                  <c:pt idx="7">
                    <c:v>Early Fall Arrival (Oct)</c:v>
                  </c:pt>
                  <c:pt idx="8">
                    <c:v>Migratory Surge (Nov-Feb)</c:v>
                  </c:pt>
                  <c:pt idx="9">
                    <c:v>Late-Stage Pressure (Mar)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Migratory Surge (Nov-Feb)</c:v>
                  </c:pt>
                  <c:pt idx="13">
                    <c:v>Late-Stage Pressure (Mar)</c:v>
                  </c:pt>
                  <c:pt idx="14">
                    <c:v>Breeding Season / Absence (Apr-Sep)</c:v>
                  </c:pt>
                  <c:pt idx="15">
                    <c:v>Early Fall Arrival (Oct)</c:v>
                  </c:pt>
                  <c:pt idx="16">
                    <c:v>Migratory Surge (Nov-Feb)</c:v>
                  </c:pt>
                  <c:pt idx="17">
                    <c:v>Late-Stage Pressure (Mar)</c:v>
                  </c:pt>
                  <c:pt idx="18">
                    <c:v>Breeding Season / Absence (Apr-Sep)</c:v>
                  </c:pt>
                  <c:pt idx="19">
                    <c:v>Early Fall Arrival (Oct)</c:v>
                  </c:pt>
                  <c:pt idx="20">
                    <c:v>Migratory Surge (Nov-Feb)</c:v>
                  </c:pt>
                  <c:pt idx="21">
                    <c:v>Late-Stage Pressure (Mar)</c:v>
                  </c:pt>
                  <c:pt idx="22">
                    <c:v>Breeding Season / Absence (Apr-Sep)</c:v>
                  </c:pt>
                  <c:pt idx="23">
                    <c:v>Early Fall Arrival (Oct)</c:v>
                  </c:pt>
                  <c:pt idx="24">
                    <c:v>Migratory Surge (Nov-Feb)</c:v>
                  </c:pt>
                  <c:pt idx="25">
                    <c:v>Late-Stage Pressure (Mar)</c:v>
                  </c:pt>
                  <c:pt idx="26">
                    <c:v>Breeding Season / Absence (Apr-Sep)</c:v>
                  </c:pt>
                  <c:pt idx="27">
                    <c:v>Early Fall Arrival (Oct)</c:v>
                  </c:pt>
                  <c:pt idx="28">
                    <c:v>Migratory Surge (Nov-Feb)</c:v>
                  </c:pt>
                  <c:pt idx="29">
                    <c:v>Late-Stage Pressure (Mar)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Migratory Surge (Nov-Feb)</c:v>
                  </c:pt>
                  <c:pt idx="33">
                    <c:v>Late-Stage Pressure (Mar)</c:v>
                  </c:pt>
                  <c:pt idx="34">
                    <c:v>Breeding Season / Absence (Apr-Sep)</c:v>
                  </c:pt>
                  <c:pt idx="35">
                    <c:v>Early Fall Arrival (Oct)</c:v>
                  </c:pt>
                  <c:pt idx="36">
                    <c:v>Migratory Surge (Nov-Feb)</c:v>
                  </c:pt>
                  <c:pt idx="37">
                    <c:v>Late-Stage Pressure (Mar)</c:v>
                  </c:pt>
                  <c:pt idx="38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2020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2021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2022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2023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2024</c:v>
                  </c:pt>
                  <c:pt idx="36">
                    <c:v>2025</c:v>
                  </c:pt>
                  <c:pt idx="37">
                    <c:v>2025</c:v>
                  </c:pt>
                  <c:pt idx="38">
                    <c:v>2025</c:v>
                  </c:pt>
                </c:lvl>
              </c:multiLvlStrCache>
            </c:multiLvlStrRef>
          </c:cat>
          <c:val>
            <c:numRef>
              <c:f>'Agg Types w Bins and Years'!$J$2:$J$41</c:f>
              <c:numCache>
                <c:formatCode>General</c:formatCode>
                <c:ptCount val="4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2.5806451612903225</c:v>
                </c:pt>
                <c:pt idx="26">
                  <c:v>0.3191319610659008</c:v>
                </c:pt>
                <c:pt idx="27">
                  <c:v>0</c:v>
                </c:pt>
                <c:pt idx="28">
                  <c:v>1.7383746197305519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1.2222448563862294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00-47E9-BC4C-5A1A91DFE3CE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Years'!$A$2:$B$40</c:f>
              <c:multiLvlStrCache>
                <c:ptCount val="39"/>
                <c:lvl>
                  <c:pt idx="0">
                    <c:v>Migratory Surge (Nov-Feb)</c:v>
                  </c:pt>
                  <c:pt idx="1">
                    <c:v>Late-Stage Pressure (Mar)</c:v>
                  </c:pt>
                  <c:pt idx="2">
                    <c:v>Breeding Season / Absence (Apr-Sep)</c:v>
                  </c:pt>
                  <c:pt idx="3">
                    <c:v>Early Fall Arrival (Oct)</c:v>
                  </c:pt>
                  <c:pt idx="4">
                    <c:v>Migratory Surge (Nov-Feb)</c:v>
                  </c:pt>
                  <c:pt idx="5">
                    <c:v>Late-Stage Pressure (Mar)</c:v>
                  </c:pt>
                  <c:pt idx="6">
                    <c:v>Breeding Season / Absence (Apr-Sep)</c:v>
                  </c:pt>
                  <c:pt idx="7">
                    <c:v>Early Fall Arrival (Oct)</c:v>
                  </c:pt>
                  <c:pt idx="8">
                    <c:v>Migratory Surge (Nov-Feb)</c:v>
                  </c:pt>
                  <c:pt idx="9">
                    <c:v>Late-Stage Pressure (Mar)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Migratory Surge (Nov-Feb)</c:v>
                  </c:pt>
                  <c:pt idx="13">
                    <c:v>Late-Stage Pressure (Mar)</c:v>
                  </c:pt>
                  <c:pt idx="14">
                    <c:v>Breeding Season / Absence (Apr-Sep)</c:v>
                  </c:pt>
                  <c:pt idx="15">
                    <c:v>Early Fall Arrival (Oct)</c:v>
                  </c:pt>
                  <c:pt idx="16">
                    <c:v>Migratory Surge (Nov-Feb)</c:v>
                  </c:pt>
                  <c:pt idx="17">
                    <c:v>Late-Stage Pressure (Mar)</c:v>
                  </c:pt>
                  <c:pt idx="18">
                    <c:v>Breeding Season / Absence (Apr-Sep)</c:v>
                  </c:pt>
                  <c:pt idx="19">
                    <c:v>Early Fall Arrival (Oct)</c:v>
                  </c:pt>
                  <c:pt idx="20">
                    <c:v>Migratory Surge (Nov-Feb)</c:v>
                  </c:pt>
                  <c:pt idx="21">
                    <c:v>Late-Stage Pressure (Mar)</c:v>
                  </c:pt>
                  <c:pt idx="22">
                    <c:v>Breeding Season / Absence (Apr-Sep)</c:v>
                  </c:pt>
                  <c:pt idx="23">
                    <c:v>Early Fall Arrival (Oct)</c:v>
                  </c:pt>
                  <c:pt idx="24">
                    <c:v>Migratory Surge (Nov-Feb)</c:v>
                  </c:pt>
                  <c:pt idx="25">
                    <c:v>Late-Stage Pressure (Mar)</c:v>
                  </c:pt>
                  <c:pt idx="26">
                    <c:v>Breeding Season / Absence (Apr-Sep)</c:v>
                  </c:pt>
                  <c:pt idx="27">
                    <c:v>Early Fall Arrival (Oct)</c:v>
                  </c:pt>
                  <c:pt idx="28">
                    <c:v>Migratory Surge (Nov-Feb)</c:v>
                  </c:pt>
                  <c:pt idx="29">
                    <c:v>Late-Stage Pressure (Mar)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Migratory Surge (Nov-Feb)</c:v>
                  </c:pt>
                  <c:pt idx="33">
                    <c:v>Late-Stage Pressure (Mar)</c:v>
                  </c:pt>
                  <c:pt idx="34">
                    <c:v>Breeding Season / Absence (Apr-Sep)</c:v>
                  </c:pt>
                  <c:pt idx="35">
                    <c:v>Early Fall Arrival (Oct)</c:v>
                  </c:pt>
                  <c:pt idx="36">
                    <c:v>Migratory Surge (Nov-Feb)</c:v>
                  </c:pt>
                  <c:pt idx="37">
                    <c:v>Late-Stage Pressure (Mar)</c:v>
                  </c:pt>
                  <c:pt idx="38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2020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2021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2022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2023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2024</c:v>
                  </c:pt>
                  <c:pt idx="36">
                    <c:v>2025</c:v>
                  </c:pt>
                  <c:pt idx="37">
                    <c:v>2025</c:v>
                  </c:pt>
                  <c:pt idx="38">
                    <c:v>2025</c:v>
                  </c:pt>
                </c:lvl>
              </c:multiLvlStrCache>
            </c:multiLvlStrRef>
          </c:cat>
          <c:val>
            <c:numRef>
              <c:f>'Agg Types w Bins and Years'!$L$2:$L$41</c:f>
              <c:numCache>
                <c:formatCode>General</c:formatCode>
                <c:ptCount val="4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00-47E9-BC4C-5A1A91DF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507641279"/>
        <c:axId val="1507656159"/>
      </c:barChart>
      <c:catAx>
        <c:axId val="150764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7656159"/>
        <c:crosses val="autoZero"/>
        <c:auto val="1"/>
        <c:lblAlgn val="ctr"/>
        <c:lblOffset val="100"/>
        <c:tickLblSkip val="1"/>
        <c:noMultiLvlLbl val="0"/>
      </c:catAx>
      <c:valAx>
        <c:axId val="150765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7641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34621183049442"/>
          <c:y val="4.902506103567459E-2"/>
          <c:w val="0.83095486859462742"/>
          <c:h val="0.602525018748488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3.3144352376798949</c:v>
                </c:pt>
                <c:pt idx="1">
                  <c:v>0</c:v>
                </c:pt>
                <c:pt idx="2">
                  <c:v>0.62549618687901465</c:v>
                </c:pt>
                <c:pt idx="3">
                  <c:v>0.69954529555788736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7-4381-96C9-376EF9E12D90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0.43610989969472297</c:v>
                </c:pt>
                <c:pt idx="1">
                  <c:v>0.3887269193391642</c:v>
                </c:pt>
                <c:pt idx="2">
                  <c:v>4.8115091298385745E-2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A7-4381-96C9-376EF9E12D90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A7-4381-96C9-376EF9E12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6013279"/>
        <c:axId val="1096011839"/>
      </c:barChart>
      <c:catAx>
        <c:axId val="10960132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11839"/>
        <c:crosses val="autoZero"/>
        <c:auto val="1"/>
        <c:lblAlgn val="ctr"/>
        <c:lblOffset val="100"/>
        <c:noMultiLvlLbl val="0"/>
      </c:catAx>
      <c:valAx>
        <c:axId val="109601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1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Stearns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w Bins'!$N$1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Bins'!$N$2:$N$5</c:f>
              <c:numCache>
                <c:formatCode>General</c:formatCode>
                <c:ptCount val="4"/>
                <c:pt idx="0">
                  <c:v>5.3205407762756201</c:v>
                </c:pt>
                <c:pt idx="1">
                  <c:v>1.1661807580174928</c:v>
                </c:pt>
                <c:pt idx="2">
                  <c:v>0.91418673466932898</c:v>
                </c:pt>
                <c:pt idx="3">
                  <c:v>3.4977264777894375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9A-4A69-8945-D05EFAAD0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003215"/>
        <c:axId val="275986415"/>
      </c:areaChart>
      <c:lineChart>
        <c:grouping val="standar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3.3144352376798949</c:v>
                </c:pt>
                <c:pt idx="1">
                  <c:v>0</c:v>
                </c:pt>
                <c:pt idx="2">
                  <c:v>0.62549618687901465</c:v>
                </c:pt>
                <c:pt idx="3">
                  <c:v>0.69954529555788736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9A-4A69-8945-D05EFAAD0047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0.43610989969472297</c:v>
                </c:pt>
                <c:pt idx="1">
                  <c:v>0.3887269193391642</c:v>
                </c:pt>
                <c:pt idx="2">
                  <c:v>4.8115091298385745E-2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9A-4A69-8945-D05EFAAD0047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9A-4A69-8945-D05EFAAD0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012335"/>
        <c:axId val="276012815"/>
      </c:lineChart>
      <c:catAx>
        <c:axId val="276012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Bin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012815"/>
        <c:crosses val="autoZero"/>
        <c:auto val="1"/>
        <c:lblAlgn val="ctr"/>
        <c:lblOffset val="100"/>
        <c:noMultiLvlLbl val="0"/>
      </c:catAx>
      <c:valAx>
        <c:axId val="276012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012335"/>
        <c:crosses val="autoZero"/>
        <c:crossBetween val="between"/>
      </c:valAx>
      <c:valAx>
        <c:axId val="2759864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Count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003215"/>
        <c:crosses val="max"/>
        <c:crossBetween val="between"/>
      </c:valAx>
      <c:catAx>
        <c:axId val="2760032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59864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0.79554494828957845</c:v>
                </c:pt>
                <c:pt idx="3">
                  <c:v>2.3844217777189036</c:v>
                </c:pt>
                <c:pt idx="4">
                  <c:v>1.6110842597067827</c:v>
                </c:pt>
                <c:pt idx="5">
                  <c:v>1.8872375560273646</c:v>
                </c:pt>
                <c:pt idx="6">
                  <c:v>1.3037809647979142</c:v>
                </c:pt>
                <c:pt idx="7">
                  <c:v>1.0400416016640666</c:v>
                </c:pt>
                <c:pt idx="8">
                  <c:v>1.3558556013784531</c:v>
                </c:pt>
                <c:pt idx="9">
                  <c:v>1.5787811809283232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F2-4D8C-BAAF-79DE3E7A6AB7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0.43459365493263802</c:v>
                </c:pt>
                <c:pt idx="7">
                  <c:v>0.41601664066562666</c:v>
                </c:pt>
                <c:pt idx="8">
                  <c:v>0.33896390034461327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F2-4D8C-BAAF-79DE3E7A6AB7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F2-4D8C-BAAF-79DE3E7A6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2920879"/>
        <c:axId val="1242922799"/>
      </c:barChart>
      <c:catAx>
        <c:axId val="1242920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922799"/>
        <c:crosses val="autoZero"/>
        <c:auto val="1"/>
        <c:lblAlgn val="ctr"/>
        <c:lblOffset val="100"/>
        <c:noMultiLvlLbl val="0"/>
      </c:catAx>
      <c:valAx>
        <c:axId val="124292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920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Aggression Types Vs. OBE Counts per 100 Survey</a:t>
            </a:r>
            <a:r>
              <a:rPr lang="en-US" sz="1200" baseline="0">
                <a:solidFill>
                  <a:sysClr val="windowText" lastClr="000000"/>
                </a:solidFill>
              </a:rPr>
              <a:t> Hours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per 100 Hours'!$N$1</c:f>
              <c:strCache>
                <c:ptCount val="1"/>
                <c:pt idx="0">
                  <c:v>OBE Counts/ 100 Hrs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Hours'!$N$2:$N$11</c:f>
              <c:numCache>
                <c:formatCode>General</c:formatCode>
                <c:ptCount val="10"/>
                <c:pt idx="0">
                  <c:v>6.0422960725075523</c:v>
                </c:pt>
                <c:pt idx="1">
                  <c:v>0</c:v>
                </c:pt>
                <c:pt idx="2">
                  <c:v>1.5910898965791569</c:v>
                </c:pt>
                <c:pt idx="3">
                  <c:v>2.3844217777189036</c:v>
                </c:pt>
                <c:pt idx="4">
                  <c:v>1.9333011116481391</c:v>
                </c:pt>
                <c:pt idx="5">
                  <c:v>3.3026657230478889</c:v>
                </c:pt>
                <c:pt idx="6">
                  <c:v>2.8248587570621471</c:v>
                </c:pt>
                <c:pt idx="7">
                  <c:v>3.5361414456578264</c:v>
                </c:pt>
                <c:pt idx="8">
                  <c:v>1.8078074685046039</c:v>
                </c:pt>
                <c:pt idx="9">
                  <c:v>3.1575623618566464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AB-4F33-8EF1-E58514CC2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866207"/>
        <c:axId val="674871007"/>
      </c:areaChart>
      <c:lineChart>
        <c:grouping val="standar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0.79554494828957845</c:v>
                </c:pt>
                <c:pt idx="3">
                  <c:v>2.3844217777189036</c:v>
                </c:pt>
                <c:pt idx="4">
                  <c:v>1.6110842597067827</c:v>
                </c:pt>
                <c:pt idx="5">
                  <c:v>1.8872375560273646</c:v>
                </c:pt>
                <c:pt idx="6">
                  <c:v>1.3037809647979142</c:v>
                </c:pt>
                <c:pt idx="7">
                  <c:v>1.0400416016640666</c:v>
                </c:pt>
                <c:pt idx="8">
                  <c:v>1.3558556013784531</c:v>
                </c:pt>
                <c:pt idx="9">
                  <c:v>1.5787811809283232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AB-4F33-8EF1-E58514CC2496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0.43459365493263802</c:v>
                </c:pt>
                <c:pt idx="7">
                  <c:v>0.41601664066562666</c:v>
                </c:pt>
                <c:pt idx="8">
                  <c:v>0.33896390034461327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AB-4F33-8EF1-E58514CC2496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AB-4F33-8EF1-E58514CC2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16287"/>
        <c:axId val="39403327"/>
      </c:lineChart>
      <c:catAx>
        <c:axId val="394162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03327"/>
        <c:crosses val="autoZero"/>
        <c:auto val="1"/>
        <c:lblAlgn val="ctr"/>
        <c:lblOffset val="100"/>
        <c:noMultiLvlLbl val="0"/>
      </c:catAx>
      <c:valAx>
        <c:axId val="39403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16287"/>
        <c:crosses val="autoZero"/>
        <c:crossBetween val="between"/>
      </c:valAx>
      <c:valAx>
        <c:axId val="67487100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866207"/>
        <c:crosses val="max"/>
        <c:crossBetween val="between"/>
      </c:valAx>
      <c:catAx>
        <c:axId val="6748662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48710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0.79554494828957845</c:v>
                </c:pt>
                <c:pt idx="3">
                  <c:v>2.3844217777189036</c:v>
                </c:pt>
                <c:pt idx="4">
                  <c:v>1.6110842597067827</c:v>
                </c:pt>
                <c:pt idx="5">
                  <c:v>1.8872375560273646</c:v>
                </c:pt>
                <c:pt idx="6">
                  <c:v>1.7383746197305521</c:v>
                </c:pt>
                <c:pt idx="7">
                  <c:v>1.4560582423296931</c:v>
                </c:pt>
                <c:pt idx="8">
                  <c:v>1.6948195017230665</c:v>
                </c:pt>
                <c:pt idx="9">
                  <c:v>1.5787811809283232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EB-4F03-A719-C24AEDCFC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1986192"/>
        <c:axId val="1054949119"/>
      </c:barChart>
      <c:catAx>
        <c:axId val="95198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49119"/>
        <c:crosses val="autoZero"/>
        <c:auto val="1"/>
        <c:lblAlgn val="ctr"/>
        <c:lblOffset val="100"/>
        <c:noMultiLvlLbl val="0"/>
      </c:catAx>
      <c:valAx>
        <c:axId val="105494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</a:t>
                </a:r>
                <a:r>
                  <a:rPr lang="en-US" baseline="0"/>
                  <a:t>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98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Stearns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0.79554494828957845</c:v>
                </c:pt>
                <c:pt idx="3">
                  <c:v>2.3844217777189036</c:v>
                </c:pt>
                <c:pt idx="4">
                  <c:v>1.6110842597067827</c:v>
                </c:pt>
                <c:pt idx="5">
                  <c:v>1.8872375560273646</c:v>
                </c:pt>
                <c:pt idx="6">
                  <c:v>1.7383746197305521</c:v>
                </c:pt>
                <c:pt idx="7">
                  <c:v>1.4560582423296931</c:v>
                </c:pt>
                <c:pt idx="8">
                  <c:v>1.6948195017230665</c:v>
                </c:pt>
                <c:pt idx="9">
                  <c:v>1.5787811809283232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3-468B-A073-2E4A05D7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877903"/>
        <c:axId val="972872623"/>
      </c:lineChart>
      <c:lineChart>
        <c:grouping val="standard"/>
        <c:varyColors val="0"/>
        <c:ser>
          <c:idx val="1"/>
          <c:order val="1"/>
          <c:tx>
            <c:strRef>
              <c:f>'Total Aggression per 100 Hours'!$H$1</c:f>
              <c:strCache>
                <c:ptCount val="1"/>
                <c:pt idx="0">
                  <c:v>OBE Counts/ 100 Hrs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Hours'!$H$2:$H$11</c:f>
              <c:numCache>
                <c:formatCode>General</c:formatCode>
                <c:ptCount val="10"/>
                <c:pt idx="0">
                  <c:v>6.0422960725075523</c:v>
                </c:pt>
                <c:pt idx="1">
                  <c:v>0</c:v>
                </c:pt>
                <c:pt idx="2">
                  <c:v>1.5910898965791569</c:v>
                </c:pt>
                <c:pt idx="3">
                  <c:v>2.3844217777189036</c:v>
                </c:pt>
                <c:pt idx="4">
                  <c:v>1.9333011116481391</c:v>
                </c:pt>
                <c:pt idx="5">
                  <c:v>3.3026657230478889</c:v>
                </c:pt>
                <c:pt idx="6">
                  <c:v>2.8248587570621471</c:v>
                </c:pt>
                <c:pt idx="7">
                  <c:v>3.5361414456578264</c:v>
                </c:pt>
                <c:pt idx="8">
                  <c:v>1.8078074685046039</c:v>
                </c:pt>
                <c:pt idx="9">
                  <c:v>3.1575623618566464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3-468B-A073-2E4A05D75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195055"/>
        <c:axId val="1720191215"/>
      </c:lineChart>
      <c:catAx>
        <c:axId val="9728779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872623"/>
        <c:crosses val="autoZero"/>
        <c:auto val="1"/>
        <c:lblAlgn val="ctr"/>
        <c:lblOffset val="100"/>
        <c:noMultiLvlLbl val="0"/>
      </c:catAx>
      <c:valAx>
        <c:axId val="972872623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877903"/>
        <c:crosses val="autoZero"/>
        <c:crossBetween val="between"/>
      </c:valAx>
      <c:valAx>
        <c:axId val="1720191215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0195055"/>
        <c:crosses val="max"/>
        <c:crossBetween val="between"/>
      </c:valAx>
      <c:catAx>
        <c:axId val="17201950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201912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447675</xdr:colOff>
      <xdr:row>3</xdr:row>
      <xdr:rowOff>0</xdr:rowOff>
    </xdr:from>
    <xdr:to>
      <xdr:col>27</xdr:col>
      <xdr:colOff>400050</xdr:colOff>
      <xdr:row>33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25C879-1613-18CF-A325-4A240DF9C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838199</xdr:colOff>
      <xdr:row>9</xdr:row>
      <xdr:rowOff>144461</xdr:rowOff>
    </xdr:from>
    <xdr:to>
      <xdr:col>9</xdr:col>
      <xdr:colOff>66675</xdr:colOff>
      <xdr:row>25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2A240D-FF27-CD50-E645-3FC0162AD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973137</xdr:colOff>
      <xdr:row>10</xdr:row>
      <xdr:rowOff>103187</xdr:rowOff>
    </xdr:from>
    <xdr:to>
      <xdr:col>16</xdr:col>
      <xdr:colOff>217487</xdr:colOff>
      <xdr:row>25</xdr:row>
      <xdr:rowOff>131762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F529AD-BB3D-1F26-0648-C0016EE3C8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14</xdr:row>
      <xdr:rowOff>55562</xdr:rowOff>
    </xdr:from>
    <xdr:to>
      <xdr:col>9</xdr:col>
      <xdr:colOff>590550</xdr:colOff>
      <xdr:row>29</xdr:row>
      <xdr:rowOff>77787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D6DEF9-A844-DACE-DCE1-D67E8DDF1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212724</xdr:colOff>
      <xdr:row>13</xdr:row>
      <xdr:rowOff>111124</xdr:rowOff>
    </xdr:from>
    <xdr:to>
      <xdr:col>5</xdr:col>
      <xdr:colOff>336549</xdr:colOff>
      <xdr:row>30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F1A321-F139-5730-CF85-7314BA2913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168275</xdr:colOff>
      <xdr:row>13</xdr:row>
      <xdr:rowOff>109537</xdr:rowOff>
    </xdr:from>
    <xdr:to>
      <xdr:col>5</xdr:col>
      <xdr:colOff>288925</xdr:colOff>
      <xdr:row>28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16DCDC-3475-F77C-6422-04F89AA0A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</xdr:colOff>
      <xdr:row>13</xdr:row>
      <xdr:rowOff>171450</xdr:rowOff>
    </xdr:from>
    <xdr:to>
      <xdr:col>13</xdr:col>
      <xdr:colOff>130175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E6C832-2677-164B-B1DC-F340EC621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7.389380555556" createdVersion="8" refreshedVersion="8" minRefreshableVersion="3" recordCount="113" xr:uid="{07D9A253-AE0E-49E6-A8F5-A61691275CCF}">
  <cacheSource type="worksheet">
    <worksheetSource ref="A1:L1048576" sheet="Original Data"/>
  </cacheSource>
  <cacheFields count="11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10974"/>
    </cacheField>
    <cacheField name="Survey Hours" numFmtId="0">
      <sharedItems containsString="0" containsBlank="1" containsNumber="1" minValue="0" maxValue="182.9" count="97">
        <n v="0"/>
        <n v="4.5"/>
        <n v="7.5"/>
        <n v="6"/>
        <n v="15.1"/>
        <n v="6.05"/>
        <n v="3.2"/>
        <n v="6.3"/>
        <n v="21.6"/>
        <n v="15"/>
        <n v="7.6"/>
        <n v="10.6"/>
        <n v="9"/>
        <n v="10.85"/>
        <n v="3.45"/>
        <n v="4.8"/>
        <n v="18.100000000000001"/>
        <n v="45.15"/>
        <n v="47.85"/>
        <n v="51.7"/>
        <n v="52.75"/>
        <n v="48.55"/>
        <n v="38.25"/>
        <n v="46.65"/>
        <n v="49.15"/>
        <n v="37.9"/>
        <n v="39.65"/>
        <n v="26.7"/>
        <n v="31.6"/>
        <n v="47.55"/>
        <n v="55.75"/>
        <n v="21.7"/>
        <n v="14.6"/>
        <n v="17.399999999999999"/>
        <n v="18.399999999999999"/>
        <n v="17.05"/>
        <n v="25.1"/>
        <n v="28.7"/>
        <n v="26.55"/>
        <n v="25.65"/>
        <n v="37.6"/>
        <n v="19.75"/>
        <n v="14.9"/>
        <n v="16.100000000000001"/>
        <n v="18.3"/>
        <n v="30.3"/>
        <n v="34.549999999999997"/>
        <n v="32.85"/>
        <n v="29.25"/>
        <n v="37.25"/>
        <n v="25.45"/>
        <n v="41.15"/>
        <n v="49.65"/>
        <n v="137.55000000000001"/>
        <n v="18.75"/>
        <n v="14"/>
        <n v="17.149999999999999"/>
        <n v="12.35"/>
        <n v="21.65"/>
        <n v="27.6"/>
        <n v="38.75"/>
        <n v="53.6"/>
        <n v="22"/>
        <n v="65.25"/>
        <n v="82.05"/>
        <n v="80.8"/>
        <n v="9.65"/>
        <n v="22.4"/>
        <n v="17.75"/>
        <n v="18.7"/>
        <n v="49.75"/>
        <n v="34.65"/>
        <n v="31.75"/>
        <n v="16"/>
        <n v="37.549999999999997"/>
        <n v="99.15"/>
        <n v="73.099999999999994"/>
        <n v="53.45"/>
        <n v="32.799999999999997"/>
        <n v="21.9"/>
        <n v="19.45"/>
        <n v="11.2"/>
        <n v="9.5"/>
        <n v="22.95"/>
        <n v="8.1"/>
        <n v="68.599999999999994"/>
        <n v="182.9"/>
        <n v="135.9"/>
        <n v="100"/>
        <n v="113.1"/>
        <n v="102.45"/>
        <n v="110.55"/>
        <n v="132.4"/>
        <n v="85.25"/>
        <n v="54.65"/>
        <n v="44.4"/>
        <m/>
      </sharedItems>
    </cacheField>
    <cacheField name="OBE Count" numFmtId="0">
      <sharedItems containsString="0" containsBlank="1" containsNumber="1" containsInteger="1" minValue="0" maxValue="9" count="10">
        <n v="0"/>
        <n v="2"/>
        <n v="1"/>
        <n v="3"/>
        <n v="5"/>
        <n v="8"/>
        <n v="6"/>
        <n v="4"/>
        <n v="9"/>
        <m/>
      </sharedItems>
    </cacheField>
    <cacheField name="OBE per Hour" numFmtId="0">
      <sharedItems containsBlank="1" containsMixedTypes="1" containsNumber="1" minValue="0" maxValue="0.37"/>
    </cacheField>
    <cacheField name="# Aggression Events" numFmtId="0">
      <sharedItems containsString="0" containsBlank="1" containsNumber="1" containsInteger="1" minValue="0" maxValue="6"/>
    </cacheField>
    <cacheField name="Sum of Non-Territorial Aggression (&lt;6)" numFmtId="0">
      <sharedItems containsString="0" containsBlank="1" containsNumber="1" containsInteger="1" minValue="0" maxValue="5"/>
    </cacheField>
    <cacheField name="Sum of Territorial Aggression (6-7)" numFmtId="0">
      <sharedItems containsString="0" containsBlank="1" containsNumber="1" containsInteger="1" minValue="0" maxValue="3"/>
    </cacheField>
    <cacheField name="Sum of Severe Aggression (&gt;7)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x v="0"/>
    <x v="0"/>
    <s v="ND"/>
    <n v="0"/>
    <n v="0"/>
    <n v="0"/>
    <n v="0"/>
  </r>
  <r>
    <x v="0"/>
    <s v="Feb"/>
    <x v="0"/>
    <n v="0"/>
    <x v="0"/>
    <x v="0"/>
    <s v="ND"/>
    <n v="0"/>
    <n v="0"/>
    <n v="0"/>
    <n v="0"/>
  </r>
  <r>
    <x v="0"/>
    <s v="Mar"/>
    <x v="1"/>
    <n v="0"/>
    <x v="0"/>
    <x v="0"/>
    <s v="ND"/>
    <n v="0"/>
    <n v="0"/>
    <n v="0"/>
    <n v="0"/>
  </r>
  <r>
    <x v="0"/>
    <s v="Apr"/>
    <x v="2"/>
    <n v="0"/>
    <x v="0"/>
    <x v="0"/>
    <s v="ND"/>
    <n v="0"/>
    <n v="0"/>
    <n v="0"/>
    <n v="0"/>
  </r>
  <r>
    <x v="0"/>
    <s v="May"/>
    <x v="2"/>
    <n v="0"/>
    <x v="0"/>
    <x v="0"/>
    <s v="ND"/>
    <n v="0"/>
    <n v="0"/>
    <n v="0"/>
    <n v="0"/>
  </r>
  <r>
    <x v="0"/>
    <s v="Jun"/>
    <x v="2"/>
    <n v="0"/>
    <x v="0"/>
    <x v="0"/>
    <s v="ND"/>
    <n v="0"/>
    <n v="0"/>
    <n v="0"/>
    <n v="0"/>
  </r>
  <r>
    <x v="0"/>
    <s v="Jul"/>
    <x v="2"/>
    <n v="0"/>
    <x v="0"/>
    <x v="0"/>
    <s v="ND"/>
    <n v="0"/>
    <n v="0"/>
    <n v="0"/>
    <n v="0"/>
  </r>
  <r>
    <x v="0"/>
    <s v="Aug"/>
    <x v="2"/>
    <n v="270"/>
    <x v="1"/>
    <x v="0"/>
    <n v="0"/>
    <n v="0"/>
    <n v="0"/>
    <n v="0"/>
    <n v="0"/>
  </r>
  <r>
    <x v="0"/>
    <s v="Sep"/>
    <x v="2"/>
    <n v="0"/>
    <x v="0"/>
    <x v="0"/>
    <s v="ND"/>
    <n v="0"/>
    <n v="0"/>
    <n v="0"/>
    <n v="0"/>
  </r>
  <r>
    <x v="0"/>
    <s v="Oct"/>
    <x v="3"/>
    <n v="450"/>
    <x v="2"/>
    <x v="1"/>
    <n v="0.26700000000000002"/>
    <n v="0"/>
    <n v="0"/>
    <n v="0"/>
    <n v="0"/>
  </r>
  <r>
    <x v="0"/>
    <s v="Nov"/>
    <x v="0"/>
    <n v="360"/>
    <x v="3"/>
    <x v="0"/>
    <n v="0"/>
    <n v="0"/>
    <n v="0"/>
    <n v="0"/>
    <n v="0"/>
  </r>
  <r>
    <x v="0"/>
    <s v="Dec"/>
    <x v="0"/>
    <n v="906"/>
    <x v="4"/>
    <x v="0"/>
    <n v="0"/>
    <n v="0"/>
    <n v="0"/>
    <n v="0"/>
    <n v="0"/>
  </r>
  <r>
    <x v="1"/>
    <s v="Jan"/>
    <x v="0"/>
    <n v="363"/>
    <x v="5"/>
    <x v="0"/>
    <n v="0"/>
    <n v="0"/>
    <n v="0"/>
    <n v="0"/>
    <n v="0"/>
  </r>
  <r>
    <x v="1"/>
    <s v="Feb"/>
    <x v="0"/>
    <n v="270"/>
    <x v="1"/>
    <x v="0"/>
    <n v="0"/>
    <n v="0"/>
    <n v="0"/>
    <n v="0"/>
    <n v="0"/>
  </r>
  <r>
    <x v="1"/>
    <s v="Mar"/>
    <x v="1"/>
    <n v="192"/>
    <x v="6"/>
    <x v="0"/>
    <n v="0"/>
    <n v="0"/>
    <n v="0"/>
    <n v="0"/>
    <n v="0"/>
  </r>
  <r>
    <x v="1"/>
    <s v="Apr"/>
    <x v="2"/>
    <n v="378"/>
    <x v="7"/>
    <x v="0"/>
    <n v="0"/>
    <n v="0"/>
    <n v="0"/>
    <n v="0"/>
    <n v="0"/>
  </r>
  <r>
    <x v="1"/>
    <s v="May"/>
    <x v="2"/>
    <n v="360"/>
    <x v="3"/>
    <x v="0"/>
    <n v="0"/>
    <n v="0"/>
    <n v="0"/>
    <n v="0"/>
    <n v="0"/>
  </r>
  <r>
    <x v="1"/>
    <s v="Jun"/>
    <x v="2"/>
    <n v="1296"/>
    <x v="8"/>
    <x v="0"/>
    <n v="0"/>
    <n v="0"/>
    <n v="0"/>
    <n v="0"/>
    <n v="0"/>
  </r>
  <r>
    <x v="1"/>
    <s v="Jul"/>
    <x v="2"/>
    <n v="450"/>
    <x v="2"/>
    <x v="0"/>
    <n v="0"/>
    <n v="0"/>
    <n v="0"/>
    <n v="0"/>
    <n v="0"/>
  </r>
  <r>
    <x v="1"/>
    <s v="Aug"/>
    <x v="2"/>
    <n v="363"/>
    <x v="5"/>
    <x v="0"/>
    <n v="0"/>
    <n v="0"/>
    <n v="0"/>
    <n v="0"/>
    <n v="0"/>
  </r>
  <r>
    <x v="1"/>
    <s v="Sep"/>
    <x v="2"/>
    <n v="900"/>
    <x v="9"/>
    <x v="0"/>
    <n v="0"/>
    <n v="0"/>
    <n v="0"/>
    <n v="0"/>
    <n v="0"/>
  </r>
  <r>
    <x v="1"/>
    <s v="Oct"/>
    <x v="3"/>
    <n v="456"/>
    <x v="10"/>
    <x v="0"/>
    <n v="0"/>
    <n v="0"/>
    <n v="0"/>
    <n v="0"/>
    <n v="0"/>
  </r>
  <r>
    <x v="1"/>
    <s v="Nov"/>
    <x v="0"/>
    <n v="636"/>
    <x v="11"/>
    <x v="0"/>
    <n v="0"/>
    <n v="0"/>
    <n v="0"/>
    <n v="0"/>
    <n v="0"/>
  </r>
  <r>
    <x v="1"/>
    <s v="Dec"/>
    <x v="0"/>
    <n v="540"/>
    <x v="12"/>
    <x v="0"/>
    <n v="0"/>
    <n v="0"/>
    <n v="0"/>
    <n v="0"/>
    <n v="0"/>
  </r>
  <r>
    <x v="2"/>
    <s v="Jan"/>
    <x v="0"/>
    <n v="651"/>
    <x v="13"/>
    <x v="0"/>
    <n v="0"/>
    <n v="0"/>
    <n v="0"/>
    <n v="0"/>
    <n v="0"/>
  </r>
  <r>
    <x v="2"/>
    <s v="Feb"/>
    <x v="0"/>
    <n v="540"/>
    <x v="12"/>
    <x v="0"/>
    <n v="0"/>
    <n v="0"/>
    <n v="0"/>
    <n v="0"/>
    <n v="0"/>
  </r>
  <r>
    <x v="2"/>
    <s v="Mar"/>
    <x v="1"/>
    <n v="207"/>
    <x v="14"/>
    <x v="0"/>
    <n v="0"/>
    <n v="0"/>
    <n v="0"/>
    <n v="0"/>
    <n v="0"/>
  </r>
  <r>
    <x v="2"/>
    <s v="Apr"/>
    <x v="2"/>
    <n v="288"/>
    <x v="15"/>
    <x v="0"/>
    <n v="0"/>
    <n v="0"/>
    <n v="0"/>
    <n v="0"/>
    <n v="0"/>
  </r>
  <r>
    <x v="2"/>
    <s v="May"/>
    <x v="2"/>
    <n v="1086"/>
    <x v="16"/>
    <x v="0"/>
    <n v="0"/>
    <n v="0"/>
    <n v="0"/>
    <n v="0"/>
    <n v="0"/>
  </r>
  <r>
    <x v="2"/>
    <s v="Jun"/>
    <x v="2"/>
    <n v="2709"/>
    <x v="17"/>
    <x v="0"/>
    <n v="0"/>
    <n v="0"/>
    <n v="0"/>
    <n v="0"/>
    <n v="0"/>
  </r>
  <r>
    <x v="2"/>
    <s v="Jul"/>
    <x v="2"/>
    <n v="2871"/>
    <x v="18"/>
    <x v="2"/>
    <n v="2.1000000000000001E-2"/>
    <n v="0"/>
    <n v="0"/>
    <n v="0"/>
    <n v="0"/>
  </r>
  <r>
    <x v="2"/>
    <s v="Aug"/>
    <x v="2"/>
    <n v="3102"/>
    <x v="19"/>
    <x v="1"/>
    <n v="3.9E-2"/>
    <n v="0"/>
    <n v="0"/>
    <n v="0"/>
    <n v="0"/>
  </r>
  <r>
    <x v="2"/>
    <s v="Sep"/>
    <x v="2"/>
    <n v="3165"/>
    <x v="20"/>
    <x v="3"/>
    <n v="5.7000000000000002E-2"/>
    <n v="3"/>
    <n v="3"/>
    <n v="0"/>
    <n v="0"/>
  </r>
  <r>
    <x v="2"/>
    <s v="Oct"/>
    <x v="3"/>
    <n v="2913"/>
    <x v="21"/>
    <x v="0"/>
    <n v="0"/>
    <n v="0"/>
    <n v="0"/>
    <n v="0"/>
    <n v="0"/>
  </r>
  <r>
    <x v="2"/>
    <s v="Nov"/>
    <x v="0"/>
    <n v="2295"/>
    <x v="22"/>
    <x v="0"/>
    <n v="0"/>
    <n v="0"/>
    <n v="0"/>
    <n v="0"/>
    <n v="0"/>
  </r>
  <r>
    <x v="2"/>
    <s v="Dec"/>
    <x v="0"/>
    <n v="2799"/>
    <x v="23"/>
    <x v="0"/>
    <n v="0"/>
    <n v="0"/>
    <n v="0"/>
    <n v="0"/>
    <n v="0"/>
  </r>
  <r>
    <x v="3"/>
    <s v="Jan"/>
    <x v="0"/>
    <n v="2949"/>
    <x v="24"/>
    <x v="4"/>
    <n v="0.10199999999999999"/>
    <n v="4"/>
    <n v="4"/>
    <n v="0"/>
    <n v="0"/>
  </r>
  <r>
    <x v="3"/>
    <s v="Feb"/>
    <x v="0"/>
    <n v="2274"/>
    <x v="25"/>
    <x v="0"/>
    <n v="0"/>
    <n v="0"/>
    <n v="0"/>
    <n v="0"/>
    <n v="0"/>
  </r>
  <r>
    <x v="3"/>
    <s v="Mar"/>
    <x v="1"/>
    <n v="2379"/>
    <x v="26"/>
    <x v="0"/>
    <n v="0"/>
    <n v="0"/>
    <n v="0"/>
    <n v="0"/>
    <n v="0"/>
  </r>
  <r>
    <x v="3"/>
    <s v="Apr"/>
    <x v="2"/>
    <n v="1602"/>
    <x v="27"/>
    <x v="2"/>
    <n v="3.6999999999999998E-2"/>
    <n v="1"/>
    <n v="1"/>
    <n v="0"/>
    <n v="0"/>
  </r>
  <r>
    <x v="3"/>
    <s v="May"/>
    <x v="2"/>
    <n v="1896"/>
    <x v="28"/>
    <x v="0"/>
    <n v="0"/>
    <n v="0"/>
    <n v="0"/>
    <n v="0"/>
    <n v="0"/>
  </r>
  <r>
    <x v="3"/>
    <s v="Jun"/>
    <x v="2"/>
    <n v="2853"/>
    <x v="29"/>
    <x v="0"/>
    <n v="0"/>
    <n v="0"/>
    <n v="0"/>
    <n v="0"/>
    <n v="0"/>
  </r>
  <r>
    <x v="3"/>
    <s v="Jul"/>
    <x v="2"/>
    <n v="3345"/>
    <x v="30"/>
    <x v="2"/>
    <n v="1.7999999999999999E-2"/>
    <n v="0"/>
    <n v="0"/>
    <n v="0"/>
    <n v="0"/>
  </r>
  <r>
    <x v="3"/>
    <s v="Aug"/>
    <x v="2"/>
    <n v="1302"/>
    <x v="31"/>
    <x v="0"/>
    <n v="0"/>
    <n v="0"/>
    <n v="0"/>
    <n v="0"/>
    <n v="0"/>
  </r>
  <r>
    <x v="3"/>
    <s v="Sep"/>
    <x v="2"/>
    <n v="876"/>
    <x v="32"/>
    <x v="0"/>
    <n v="0"/>
    <n v="0"/>
    <n v="0"/>
    <n v="0"/>
    <n v="0"/>
  </r>
  <r>
    <x v="3"/>
    <s v="Oct"/>
    <x v="3"/>
    <n v="1044"/>
    <x v="33"/>
    <x v="2"/>
    <n v="5.7000000000000002E-2"/>
    <n v="0"/>
    <n v="0"/>
    <n v="0"/>
    <n v="0"/>
  </r>
  <r>
    <x v="3"/>
    <s v="Nov"/>
    <x v="0"/>
    <n v="1104"/>
    <x v="34"/>
    <x v="2"/>
    <n v="5.3999999999999999E-2"/>
    <n v="4"/>
    <n v="4"/>
    <n v="0"/>
    <n v="0"/>
  </r>
  <r>
    <x v="3"/>
    <s v="Dec"/>
    <x v="0"/>
    <n v="1023"/>
    <x v="35"/>
    <x v="0"/>
    <n v="0"/>
    <n v="0"/>
    <n v="0"/>
    <n v="0"/>
    <n v="0"/>
  </r>
  <r>
    <x v="4"/>
    <s v="Jan"/>
    <x v="0"/>
    <n v="1506"/>
    <x v="36"/>
    <x v="0"/>
    <n v="0"/>
    <n v="0"/>
    <n v="0"/>
    <n v="0"/>
    <n v="0"/>
  </r>
  <r>
    <x v="4"/>
    <s v="Feb"/>
    <x v="0"/>
    <n v="1722"/>
    <x v="37"/>
    <x v="0"/>
    <n v="0"/>
    <n v="0"/>
    <n v="0"/>
    <n v="0"/>
    <n v="0"/>
  </r>
  <r>
    <x v="4"/>
    <s v="Mar"/>
    <x v="1"/>
    <n v="1593"/>
    <x v="38"/>
    <x v="0"/>
    <n v="0"/>
    <n v="0"/>
    <n v="0"/>
    <n v="0"/>
    <n v="0"/>
  </r>
  <r>
    <x v="4"/>
    <s v="Apr"/>
    <x v="2"/>
    <n v="1539"/>
    <x v="39"/>
    <x v="0"/>
    <n v="0"/>
    <n v="0"/>
    <n v="0"/>
    <n v="0"/>
    <n v="0"/>
  </r>
  <r>
    <x v="4"/>
    <s v="May"/>
    <x v="2"/>
    <n v="2256"/>
    <x v="40"/>
    <x v="0"/>
    <n v="0"/>
    <n v="0"/>
    <n v="0"/>
    <n v="0"/>
    <n v="0"/>
  </r>
  <r>
    <x v="4"/>
    <s v="Jun"/>
    <x v="2"/>
    <n v="1185"/>
    <x v="41"/>
    <x v="0"/>
    <n v="0"/>
    <n v="0"/>
    <n v="0"/>
    <n v="0"/>
    <n v="0"/>
  </r>
  <r>
    <x v="4"/>
    <s v="Jul"/>
    <x v="2"/>
    <n v="894"/>
    <x v="42"/>
    <x v="0"/>
    <n v="0"/>
    <n v="0"/>
    <n v="0"/>
    <n v="0"/>
    <n v="0"/>
  </r>
  <r>
    <x v="4"/>
    <s v="Aug"/>
    <x v="2"/>
    <n v="966"/>
    <x v="43"/>
    <x v="0"/>
    <n v="0"/>
    <n v="0"/>
    <n v="0"/>
    <n v="0"/>
    <n v="0"/>
  </r>
  <r>
    <x v="4"/>
    <s v="Sep"/>
    <x v="2"/>
    <n v="1098"/>
    <x v="44"/>
    <x v="0"/>
    <n v="0"/>
    <n v="0"/>
    <n v="0"/>
    <n v="0"/>
    <n v="0"/>
  </r>
  <r>
    <x v="4"/>
    <s v="Oct"/>
    <x v="3"/>
    <n v="1818"/>
    <x v="45"/>
    <x v="2"/>
    <n v="3.3000000000000002E-2"/>
    <n v="0"/>
    <n v="0"/>
    <n v="0"/>
    <n v="0"/>
  </r>
  <r>
    <x v="4"/>
    <s v="Nov"/>
    <x v="0"/>
    <n v="2073"/>
    <x v="46"/>
    <x v="4"/>
    <n v="0.14499999999999999"/>
    <n v="5"/>
    <n v="5"/>
    <n v="0"/>
    <n v="0"/>
  </r>
  <r>
    <x v="4"/>
    <s v="Dec"/>
    <x v="0"/>
    <n v="1971"/>
    <x v="47"/>
    <x v="0"/>
    <n v="0"/>
    <n v="0"/>
    <n v="0"/>
    <n v="0"/>
    <n v="0"/>
  </r>
  <r>
    <x v="5"/>
    <s v="Jan"/>
    <x v="0"/>
    <n v="1755"/>
    <x v="48"/>
    <x v="3"/>
    <n v="0"/>
    <n v="2"/>
    <n v="2"/>
    <n v="0"/>
    <n v="0"/>
  </r>
  <r>
    <x v="5"/>
    <s v="Feb"/>
    <x v="0"/>
    <n v="1185"/>
    <x v="41"/>
    <x v="0"/>
    <n v="0"/>
    <n v="0"/>
    <n v="0"/>
    <n v="0"/>
    <n v="0"/>
  </r>
  <r>
    <x v="5"/>
    <s v="Mar"/>
    <x v="1"/>
    <n v="2235"/>
    <x v="49"/>
    <x v="2"/>
    <n v="2.7E-2"/>
    <n v="0"/>
    <n v="0"/>
    <n v="0"/>
    <n v="0"/>
  </r>
  <r>
    <x v="5"/>
    <s v="Apr"/>
    <x v="2"/>
    <n v="1527"/>
    <x v="50"/>
    <x v="0"/>
    <n v="0"/>
    <n v="0"/>
    <n v="0"/>
    <n v="0"/>
    <n v="0"/>
  </r>
  <r>
    <x v="5"/>
    <s v="May"/>
    <x v="2"/>
    <n v="2469"/>
    <x v="51"/>
    <x v="0"/>
    <n v="0"/>
    <n v="0"/>
    <n v="0"/>
    <n v="0"/>
    <n v="0"/>
  </r>
  <r>
    <x v="5"/>
    <s v="Jun"/>
    <x v="2"/>
    <n v="2979"/>
    <x v="52"/>
    <x v="0"/>
    <n v="0"/>
    <n v="0"/>
    <n v="0"/>
    <n v="0"/>
    <n v="0"/>
  </r>
  <r>
    <x v="5"/>
    <s v="Jul"/>
    <x v="2"/>
    <n v="8253"/>
    <x v="53"/>
    <x v="2"/>
    <n v="7.0000000000000001E-3"/>
    <n v="1"/>
    <n v="1"/>
    <n v="0"/>
    <n v="0"/>
  </r>
  <r>
    <x v="5"/>
    <s v="Aug"/>
    <x v="2"/>
    <n v="1125"/>
    <x v="54"/>
    <x v="0"/>
    <n v="0"/>
    <n v="0"/>
    <n v="0"/>
    <n v="0"/>
    <n v="0"/>
  </r>
  <r>
    <x v="5"/>
    <s v="Sep"/>
    <x v="2"/>
    <n v="840"/>
    <x v="55"/>
    <x v="2"/>
    <n v="7.0999999999999994E-2"/>
    <n v="1"/>
    <n v="1"/>
    <n v="0"/>
    <n v="0"/>
  </r>
  <r>
    <x v="5"/>
    <s v="Oct"/>
    <x v="3"/>
    <n v="1029"/>
    <x v="56"/>
    <x v="0"/>
    <n v="0"/>
    <n v="0"/>
    <n v="0"/>
    <n v="0"/>
    <n v="0"/>
  </r>
  <r>
    <x v="5"/>
    <s v="Nov"/>
    <x v="0"/>
    <n v="1296"/>
    <x v="8"/>
    <x v="5"/>
    <n v="0.37"/>
    <n v="4"/>
    <n v="4"/>
    <n v="0"/>
    <n v="0"/>
  </r>
  <r>
    <x v="5"/>
    <s v="Dec"/>
    <x v="0"/>
    <n v="741"/>
    <x v="57"/>
    <x v="0"/>
    <n v="0"/>
    <n v="0"/>
    <n v="0"/>
    <n v="0"/>
    <n v="0"/>
  </r>
  <r>
    <x v="6"/>
    <s v="Jan"/>
    <x v="0"/>
    <n v="1299"/>
    <x v="58"/>
    <x v="0"/>
    <n v="0"/>
    <n v="0"/>
    <n v="0"/>
    <n v="0"/>
    <n v="0"/>
  </r>
  <r>
    <x v="6"/>
    <s v="Feb"/>
    <x v="0"/>
    <n v="1656"/>
    <x v="59"/>
    <x v="4"/>
    <n v="0.18099999999999999"/>
    <n v="0"/>
    <n v="0"/>
    <n v="0"/>
    <n v="0"/>
  </r>
  <r>
    <x v="6"/>
    <s v="Mar"/>
    <x v="1"/>
    <n v="2325"/>
    <x v="60"/>
    <x v="2"/>
    <n v="2.5999999999999999E-2"/>
    <n v="1"/>
    <n v="0"/>
    <n v="1"/>
    <n v="0"/>
  </r>
  <r>
    <x v="6"/>
    <s v="Apr"/>
    <x v="2"/>
    <n v="3216"/>
    <x v="61"/>
    <x v="0"/>
    <n v="0"/>
    <n v="0"/>
    <n v="0"/>
    <n v="0"/>
    <n v="0"/>
  </r>
  <r>
    <x v="6"/>
    <s v="May"/>
    <x v="2"/>
    <n v="1320"/>
    <x v="62"/>
    <x v="2"/>
    <n v="4.4999999999999998E-2"/>
    <n v="2"/>
    <n v="2"/>
    <n v="0"/>
    <n v="0"/>
  </r>
  <r>
    <x v="6"/>
    <s v="Jun"/>
    <x v="2"/>
    <n v="3915"/>
    <x v="63"/>
    <x v="0"/>
    <n v="0"/>
    <n v="0"/>
    <n v="0"/>
    <n v="0"/>
    <n v="0"/>
  </r>
  <r>
    <x v="6"/>
    <s v="Jul"/>
    <x v="2"/>
    <n v="4923"/>
    <x v="64"/>
    <x v="2"/>
    <n v="1.2E-2"/>
    <n v="1"/>
    <n v="0"/>
    <n v="1"/>
    <n v="0"/>
  </r>
  <r>
    <x v="6"/>
    <s v="Aug"/>
    <x v="2"/>
    <n v="4848"/>
    <x v="65"/>
    <x v="2"/>
    <n v="1.2E-2"/>
    <n v="0"/>
    <n v="0"/>
    <n v="0"/>
    <n v="0"/>
  </r>
  <r>
    <x v="6"/>
    <s v="Sep"/>
    <x v="2"/>
    <n v="579"/>
    <x v="66"/>
    <x v="2"/>
    <n v="0.104"/>
    <n v="2"/>
    <n v="2"/>
    <n v="0"/>
    <n v="0"/>
  </r>
  <r>
    <x v="6"/>
    <s v="Oct"/>
    <x v="3"/>
    <n v="1344"/>
    <x v="67"/>
    <x v="0"/>
    <n v="0"/>
    <n v="0"/>
    <n v="0"/>
    <n v="0"/>
    <n v="0"/>
  </r>
  <r>
    <x v="6"/>
    <s v="Nov"/>
    <x v="0"/>
    <n v="1065"/>
    <x v="68"/>
    <x v="2"/>
    <n v="5.6000000000000001E-2"/>
    <n v="1"/>
    <n v="1"/>
    <n v="0"/>
    <n v="0"/>
  </r>
  <r>
    <x v="6"/>
    <s v="Dec"/>
    <x v="0"/>
    <n v="1122"/>
    <x v="69"/>
    <x v="1"/>
    <n v="0.107"/>
    <n v="1"/>
    <n v="1"/>
    <n v="0"/>
    <n v="0"/>
  </r>
  <r>
    <x v="7"/>
    <s v="Jan"/>
    <x v="0"/>
    <n v="2985"/>
    <x v="70"/>
    <x v="4"/>
    <n v="0.10100000000000001"/>
    <n v="4"/>
    <n v="2"/>
    <n v="2"/>
    <n v="0"/>
  </r>
  <r>
    <x v="7"/>
    <s v="Feb"/>
    <x v="0"/>
    <n v="2079"/>
    <x v="71"/>
    <x v="6"/>
    <n v="0.17299999999999999"/>
    <n v="2"/>
    <n v="2"/>
    <n v="0"/>
    <n v="0"/>
  </r>
  <r>
    <x v="7"/>
    <s v="Mar"/>
    <x v="1"/>
    <n v="1905"/>
    <x v="72"/>
    <x v="0"/>
    <n v="0"/>
    <n v="0"/>
    <n v="0"/>
    <n v="0"/>
    <n v="0"/>
  </r>
  <r>
    <x v="7"/>
    <s v="Apr"/>
    <x v="2"/>
    <n v="960"/>
    <x v="73"/>
    <x v="0"/>
    <n v="0"/>
    <n v="0"/>
    <n v="0"/>
    <n v="0"/>
    <n v="0"/>
  </r>
  <r>
    <x v="7"/>
    <s v="May"/>
    <x v="2"/>
    <n v="2253"/>
    <x v="74"/>
    <x v="0"/>
    <n v="0"/>
    <n v="0"/>
    <n v="0"/>
    <n v="0"/>
    <n v="0"/>
  </r>
  <r>
    <x v="7"/>
    <s v="Jun"/>
    <x v="2"/>
    <n v="5949"/>
    <x v="75"/>
    <x v="0"/>
    <n v="0"/>
    <n v="0"/>
    <n v="0"/>
    <n v="0"/>
    <n v="0"/>
  </r>
  <r>
    <x v="7"/>
    <s v="Jul"/>
    <x v="2"/>
    <n v="4386"/>
    <x v="76"/>
    <x v="0"/>
    <n v="0"/>
    <n v="0"/>
    <n v="0"/>
    <n v="0"/>
    <n v="0"/>
  </r>
  <r>
    <x v="7"/>
    <s v="Aug"/>
    <x v="2"/>
    <n v="3207"/>
    <x v="77"/>
    <x v="0"/>
    <n v="0"/>
    <n v="0"/>
    <n v="0"/>
    <n v="0"/>
    <n v="0"/>
  </r>
  <r>
    <x v="7"/>
    <s v="Sep"/>
    <x v="2"/>
    <n v="1968"/>
    <x v="78"/>
    <x v="1"/>
    <n v="6.0999999999999999E-2"/>
    <n v="0"/>
    <n v="0"/>
    <n v="0"/>
    <n v="0"/>
  </r>
  <r>
    <x v="7"/>
    <s v="Oct"/>
    <x v="3"/>
    <n v="1314"/>
    <x v="79"/>
    <x v="2"/>
    <n v="4.5999999999999999E-2"/>
    <n v="1"/>
    <n v="1"/>
    <n v="0"/>
    <n v="0"/>
  </r>
  <r>
    <x v="7"/>
    <s v="Nov"/>
    <x v="0"/>
    <n v="1167"/>
    <x v="80"/>
    <x v="2"/>
    <n v="5.0999999999999997E-2"/>
    <n v="0"/>
    <n v="0"/>
    <n v="0"/>
    <n v="0"/>
  </r>
  <r>
    <x v="7"/>
    <s v="Dec"/>
    <x v="0"/>
    <n v="672"/>
    <x v="81"/>
    <x v="1"/>
    <n v="0.17899999999999999"/>
    <n v="0"/>
    <n v="0"/>
    <n v="0"/>
    <n v="0"/>
  </r>
  <r>
    <x v="8"/>
    <s v="Jan"/>
    <x v="0"/>
    <n v="570"/>
    <x v="82"/>
    <x v="0"/>
    <n v="0"/>
    <n v="0"/>
    <n v="0"/>
    <n v="0"/>
    <n v="0"/>
  </r>
  <r>
    <x v="8"/>
    <s v="Feb"/>
    <x v="0"/>
    <n v="1377"/>
    <x v="83"/>
    <x v="0"/>
    <n v="0"/>
    <n v="0"/>
    <n v="0"/>
    <n v="0"/>
    <n v="0"/>
  </r>
  <r>
    <x v="8"/>
    <s v="Mar"/>
    <x v="1"/>
    <n v="1320"/>
    <x v="62"/>
    <x v="2"/>
    <n v="4.4999999999999998E-2"/>
    <n v="0"/>
    <n v="0"/>
    <n v="0"/>
    <n v="0"/>
  </r>
  <r>
    <x v="8"/>
    <s v="Apr"/>
    <x v="2"/>
    <n v="486"/>
    <x v="84"/>
    <x v="0"/>
    <n v="0"/>
    <n v="0"/>
    <n v="0"/>
    <n v="0"/>
    <n v="0"/>
  </r>
  <r>
    <x v="8"/>
    <s v="May"/>
    <x v="2"/>
    <n v="540"/>
    <x v="12"/>
    <x v="0"/>
    <n v="0"/>
    <n v="0"/>
    <n v="0"/>
    <n v="0"/>
    <n v="0"/>
  </r>
  <r>
    <x v="8"/>
    <s v="Jun"/>
    <x v="2"/>
    <n v="4116"/>
    <x v="85"/>
    <x v="2"/>
    <n v="1.4999999999999999E-2"/>
    <n v="1"/>
    <n v="1"/>
    <n v="0"/>
    <n v="0"/>
  </r>
  <r>
    <x v="8"/>
    <s v="Jul"/>
    <x v="2"/>
    <n v="10974"/>
    <x v="86"/>
    <x v="0"/>
    <n v="0"/>
    <n v="0"/>
    <n v="0"/>
    <n v="0"/>
    <n v="0"/>
  </r>
  <r>
    <x v="8"/>
    <s v="Aug"/>
    <x v="2"/>
    <n v="8154"/>
    <x v="87"/>
    <x v="1"/>
    <n v="1.4999999999999999E-2"/>
    <n v="2"/>
    <n v="2"/>
    <n v="0"/>
    <n v="0"/>
  </r>
  <r>
    <x v="8"/>
    <s v="Sep"/>
    <x v="2"/>
    <n v="6000"/>
    <x v="88"/>
    <x v="0"/>
    <n v="0"/>
    <n v="0"/>
    <n v="0"/>
    <n v="0"/>
    <n v="0"/>
  </r>
  <r>
    <x v="8"/>
    <s v="Oct"/>
    <x v="3"/>
    <n v="6786"/>
    <x v="89"/>
    <x v="4"/>
    <n v="4.3999999999999997E-2"/>
    <n v="1"/>
    <n v="1"/>
    <n v="0"/>
    <n v="0"/>
  </r>
  <r>
    <x v="8"/>
    <s v="Nov"/>
    <x v="0"/>
    <n v="6147"/>
    <x v="90"/>
    <x v="3"/>
    <n v="2.9000000000000001E-2"/>
    <n v="5"/>
    <n v="5"/>
    <n v="0"/>
    <n v="0"/>
  </r>
  <r>
    <x v="8"/>
    <s v="Dec"/>
    <x v="0"/>
    <n v="6633"/>
    <x v="91"/>
    <x v="7"/>
    <n v="3.5999999999999997E-2"/>
    <n v="6"/>
    <n v="3"/>
    <n v="3"/>
    <n v="0"/>
  </r>
  <r>
    <x v="9"/>
    <s v="Jan"/>
    <x v="0"/>
    <n v="7944"/>
    <x v="92"/>
    <x v="8"/>
    <n v="6.8000000000000005E-2"/>
    <n v="5"/>
    <n v="5"/>
    <n v="0"/>
    <n v="0"/>
  </r>
  <r>
    <x v="9"/>
    <s v="Feb"/>
    <x v="0"/>
    <n v="5115"/>
    <x v="93"/>
    <x v="2"/>
    <n v="1.2E-2"/>
    <n v="0"/>
    <n v="0"/>
    <n v="0"/>
    <n v="0"/>
  </r>
  <r>
    <x v="9"/>
    <s v="Mar"/>
    <x v="1"/>
    <n v="3279"/>
    <x v="94"/>
    <x v="0"/>
    <n v="0"/>
    <n v="0"/>
    <n v="0"/>
    <n v="0"/>
    <n v="0"/>
  </r>
  <r>
    <x v="9"/>
    <s v="Apr"/>
    <x v="2"/>
    <n v="2664"/>
    <x v="95"/>
    <x v="0"/>
    <n v="0"/>
    <n v="0"/>
    <n v="0"/>
    <n v="0"/>
    <n v="0"/>
  </r>
  <r>
    <x v="10"/>
    <m/>
    <x v="4"/>
    <m/>
    <x v="96"/>
    <x v="9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C17D9B-CB16-4E6F-BDEF-271101FC889C}" name="PivotTable2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Year">
  <location ref="A1:B53" firstHeaderRow="1" firstDataRow="1" firstDataCol="1"/>
  <pivotFields count="11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 nonAutoSortDefault="1">
      <items count="6">
        <item x="0"/>
        <item x="3"/>
        <item x="2"/>
        <item x="1"/>
        <item x="4"/>
        <item t="default"/>
      </items>
    </pivotField>
    <pivotField showAll="0"/>
    <pivotField showAll="0">
      <items count="98">
        <item x="0"/>
        <item x="6"/>
        <item x="14"/>
        <item x="1"/>
        <item x="15"/>
        <item x="3"/>
        <item x="5"/>
        <item x="7"/>
        <item x="2"/>
        <item x="10"/>
        <item x="84"/>
        <item x="12"/>
        <item x="82"/>
        <item x="66"/>
        <item x="11"/>
        <item x="13"/>
        <item x="81"/>
        <item x="57"/>
        <item x="55"/>
        <item x="32"/>
        <item x="42"/>
        <item x="9"/>
        <item x="4"/>
        <item x="73"/>
        <item x="43"/>
        <item x="35"/>
        <item x="56"/>
        <item x="33"/>
        <item x="68"/>
        <item x="16"/>
        <item x="44"/>
        <item x="34"/>
        <item x="69"/>
        <item x="54"/>
        <item x="80"/>
        <item x="41"/>
        <item x="8"/>
        <item x="58"/>
        <item x="31"/>
        <item x="79"/>
        <item x="62"/>
        <item x="67"/>
        <item x="83"/>
        <item x="36"/>
        <item x="50"/>
        <item x="39"/>
        <item x="38"/>
        <item x="27"/>
        <item x="59"/>
        <item x="37"/>
        <item x="48"/>
        <item x="45"/>
        <item x="28"/>
        <item x="72"/>
        <item x="78"/>
        <item x="47"/>
        <item x="46"/>
        <item x="71"/>
        <item x="49"/>
        <item x="74"/>
        <item x="40"/>
        <item x="25"/>
        <item x="22"/>
        <item x="60"/>
        <item x="26"/>
        <item x="51"/>
        <item x="95"/>
        <item x="17"/>
        <item x="23"/>
        <item x="29"/>
        <item x="18"/>
        <item x="21"/>
        <item x="24"/>
        <item x="52"/>
        <item x="70"/>
        <item x="19"/>
        <item x="20"/>
        <item x="77"/>
        <item x="61"/>
        <item x="94"/>
        <item x="30"/>
        <item x="63"/>
        <item x="85"/>
        <item x="76"/>
        <item x="65"/>
        <item x="64"/>
        <item x="93"/>
        <item x="75"/>
        <item x="88"/>
        <item x="90"/>
        <item x="91"/>
        <item x="89"/>
        <item x="92"/>
        <item x="87"/>
        <item x="53"/>
        <item x="86"/>
        <item x="96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2">
    <field x="0"/>
    <field x="2"/>
  </rowFields>
  <rowItems count="5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2"/>
    </i>
    <i r="1">
      <x v="3"/>
    </i>
    <i>
      <x v="10"/>
    </i>
    <i r="1">
      <x v="4"/>
    </i>
    <i t="grand">
      <x/>
    </i>
  </rowItems>
  <colItems count="1">
    <i/>
  </colItems>
  <dataFields count="1">
    <dataField name="Sum of OBE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Times New Roman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6AF1-0DC7-41AE-8E08-243998548F35}">
  <dimension ref="A1:O40"/>
  <sheetViews>
    <sheetView topLeftCell="A6" workbookViewId="0">
      <selection activeCell="O2" sqref="A2:O40"/>
    </sheetView>
  </sheetViews>
  <sheetFormatPr defaultRowHeight="14" x14ac:dyDescent="0.3"/>
  <cols>
    <col min="1" max="1" width="8.7265625" style="8"/>
    <col min="2" max="2" width="32.54296875" style="8" customWidth="1"/>
    <col min="3" max="3" width="13.6328125" customWidth="1"/>
    <col min="4" max="4" width="20.08984375" customWidth="1"/>
    <col min="5" max="5" width="17.1796875" customWidth="1"/>
    <col min="6" max="6" width="14.36328125" customWidth="1"/>
    <col min="7" max="7" width="16.26953125" customWidth="1"/>
    <col min="8" max="8" width="18.1796875" customWidth="1"/>
    <col min="9" max="9" width="15.54296875" customWidth="1"/>
    <col min="10" max="10" width="17.1796875" customWidth="1"/>
    <col min="11" max="11" width="16.08984375" customWidth="1"/>
    <col min="12" max="12" width="18.1796875" customWidth="1"/>
  </cols>
  <sheetData>
    <row r="1" spans="1:15" s="4" customFormat="1" ht="42" x14ac:dyDescent="0.3">
      <c r="A1" s="12" t="s">
        <v>0</v>
      </c>
      <c r="B1" s="12" t="s">
        <v>34</v>
      </c>
      <c r="C1" s="4" t="s">
        <v>27</v>
      </c>
      <c r="D1" s="4" t="s">
        <v>22</v>
      </c>
      <c r="E1" s="4" t="s">
        <v>23</v>
      </c>
      <c r="F1" s="4" t="s">
        <v>24</v>
      </c>
      <c r="G1" s="7" t="s">
        <v>28</v>
      </c>
      <c r="H1" s="7" t="s">
        <v>29</v>
      </c>
      <c r="I1" s="7" t="s">
        <v>30</v>
      </c>
      <c r="J1" s="7" t="s">
        <v>31</v>
      </c>
      <c r="K1" s="7" t="s">
        <v>32</v>
      </c>
      <c r="L1" s="7" t="s">
        <v>33</v>
      </c>
      <c r="M1" s="7" t="s">
        <v>54</v>
      </c>
      <c r="N1" s="7" t="s">
        <v>64</v>
      </c>
      <c r="O1" s="7" t="s">
        <v>68</v>
      </c>
    </row>
    <row r="2" spans="1:15" x14ac:dyDescent="0.3">
      <c r="A2" s="8">
        <v>2016</v>
      </c>
      <c r="B2" s="11" t="s">
        <v>5</v>
      </c>
      <c r="C2">
        <v>21.1</v>
      </c>
      <c r="D2">
        <v>0</v>
      </c>
      <c r="E2">
        <v>0</v>
      </c>
      <c r="F2">
        <v>0</v>
      </c>
      <c r="G2">
        <f>D2/C2</f>
        <v>0</v>
      </c>
      <c r="H2">
        <f>G2*100</f>
        <v>0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0</v>
      </c>
      <c r="N2">
        <f>M2/C2</f>
        <v>0</v>
      </c>
      <c r="O2">
        <f>N2*100</f>
        <v>0</v>
      </c>
    </row>
    <row r="3" spans="1:15" x14ac:dyDescent="0.3">
      <c r="A3" s="8">
        <v>2016</v>
      </c>
      <c r="B3" s="11" t="s">
        <v>8</v>
      </c>
      <c r="C3">
        <v>0</v>
      </c>
      <c r="D3">
        <v>0</v>
      </c>
      <c r="E3">
        <v>0</v>
      </c>
      <c r="F3">
        <v>0</v>
      </c>
      <c r="M3">
        <v>0</v>
      </c>
    </row>
    <row r="4" spans="1:15" x14ac:dyDescent="0.3">
      <c r="A4" s="8">
        <v>2016</v>
      </c>
      <c r="B4" s="11" t="s">
        <v>10</v>
      </c>
      <c r="C4">
        <v>4.5</v>
      </c>
      <c r="D4">
        <v>0</v>
      </c>
      <c r="E4">
        <v>0</v>
      </c>
      <c r="F4">
        <v>0</v>
      </c>
      <c r="G4">
        <f t="shared" ref="G4:G6" si="0">D4/C4</f>
        <v>0</v>
      </c>
      <c r="H4">
        <f t="shared" ref="H4:H6" si="1">G4*100</f>
        <v>0</v>
      </c>
      <c r="I4">
        <f t="shared" ref="I4:I6" si="2">E4/C4</f>
        <v>0</v>
      </c>
      <c r="J4">
        <f t="shared" ref="J4:J6" si="3">I4*100</f>
        <v>0</v>
      </c>
      <c r="K4">
        <f t="shared" ref="K4:K6" si="4">F4/C4</f>
        <v>0</v>
      </c>
      <c r="L4">
        <f t="shared" ref="L4:L6" si="5">K4*100</f>
        <v>0</v>
      </c>
      <c r="M4">
        <v>0</v>
      </c>
      <c r="N4">
        <f t="shared" ref="N4:N40" si="6">M4/C4</f>
        <v>0</v>
      </c>
      <c r="O4">
        <f t="shared" ref="O4:O40" si="7">N4*100</f>
        <v>0</v>
      </c>
    </row>
    <row r="5" spans="1:15" x14ac:dyDescent="0.3">
      <c r="A5" s="8">
        <v>2016</v>
      </c>
      <c r="B5" s="11" t="s">
        <v>17</v>
      </c>
      <c r="C5">
        <v>7.5</v>
      </c>
      <c r="D5">
        <v>0</v>
      </c>
      <c r="E5">
        <v>0</v>
      </c>
      <c r="F5">
        <v>0</v>
      </c>
      <c r="G5">
        <f t="shared" si="0"/>
        <v>0</v>
      </c>
      <c r="H5">
        <f t="shared" si="1"/>
        <v>0</v>
      </c>
      <c r="I5">
        <f t="shared" si="2"/>
        <v>0</v>
      </c>
      <c r="J5">
        <f t="shared" si="3"/>
        <v>0</v>
      </c>
      <c r="K5">
        <f t="shared" si="4"/>
        <v>0</v>
      </c>
      <c r="L5">
        <f t="shared" si="5"/>
        <v>0</v>
      </c>
      <c r="M5">
        <v>2</v>
      </c>
      <c r="N5">
        <f t="shared" si="6"/>
        <v>0.26666666666666666</v>
      </c>
      <c r="O5">
        <f t="shared" si="7"/>
        <v>26.666666666666668</v>
      </c>
    </row>
    <row r="6" spans="1:15" x14ac:dyDescent="0.3">
      <c r="A6" s="8">
        <v>2017</v>
      </c>
      <c r="B6" s="11" t="s">
        <v>5</v>
      </c>
      <c r="C6">
        <v>30.15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  <c r="M6">
        <v>0</v>
      </c>
      <c r="N6">
        <f t="shared" si="6"/>
        <v>0</v>
      </c>
      <c r="O6">
        <f t="shared" si="7"/>
        <v>0</v>
      </c>
    </row>
    <row r="7" spans="1:15" x14ac:dyDescent="0.3">
      <c r="A7" s="8">
        <v>2017</v>
      </c>
      <c r="B7" s="11" t="s">
        <v>8</v>
      </c>
      <c r="C7">
        <v>3.2</v>
      </c>
      <c r="D7">
        <v>0</v>
      </c>
      <c r="E7">
        <v>0</v>
      </c>
      <c r="F7">
        <v>0</v>
      </c>
      <c r="G7">
        <f t="shared" ref="G7:G40" si="8">D7/C7</f>
        <v>0</v>
      </c>
      <c r="H7">
        <f t="shared" ref="H7:H40" si="9">G7*100</f>
        <v>0</v>
      </c>
      <c r="I7">
        <f t="shared" ref="I7:I40" si="10">E7/C7</f>
        <v>0</v>
      </c>
      <c r="J7">
        <f t="shared" ref="J7:J40" si="11">I7*100</f>
        <v>0</v>
      </c>
      <c r="K7">
        <f t="shared" ref="K7:K40" si="12">F7/C7</f>
        <v>0</v>
      </c>
      <c r="L7">
        <f t="shared" ref="L7:L40" si="13">K7*100</f>
        <v>0</v>
      </c>
      <c r="M7">
        <v>0</v>
      </c>
      <c r="N7">
        <f t="shared" si="6"/>
        <v>0</v>
      </c>
      <c r="O7">
        <f t="shared" si="7"/>
        <v>0</v>
      </c>
    </row>
    <row r="8" spans="1:15" x14ac:dyDescent="0.3">
      <c r="A8" s="8">
        <v>2017</v>
      </c>
      <c r="B8" s="11" t="s">
        <v>10</v>
      </c>
      <c r="C8">
        <v>62.45</v>
      </c>
      <c r="D8">
        <v>0</v>
      </c>
      <c r="E8">
        <v>0</v>
      </c>
      <c r="F8">
        <v>0</v>
      </c>
      <c r="G8">
        <f t="shared" si="8"/>
        <v>0</v>
      </c>
      <c r="H8">
        <f t="shared" si="9"/>
        <v>0</v>
      </c>
      <c r="I8">
        <f t="shared" si="10"/>
        <v>0</v>
      </c>
      <c r="J8">
        <f t="shared" si="11"/>
        <v>0</v>
      </c>
      <c r="K8">
        <f t="shared" si="12"/>
        <v>0</v>
      </c>
      <c r="L8">
        <f t="shared" si="13"/>
        <v>0</v>
      </c>
      <c r="M8">
        <v>0</v>
      </c>
      <c r="N8">
        <f t="shared" si="6"/>
        <v>0</v>
      </c>
      <c r="O8">
        <f t="shared" si="7"/>
        <v>0</v>
      </c>
    </row>
    <row r="9" spans="1:15" x14ac:dyDescent="0.3">
      <c r="A9" s="8">
        <v>2017</v>
      </c>
      <c r="B9" s="11" t="s">
        <v>17</v>
      </c>
      <c r="C9">
        <v>7.6</v>
      </c>
      <c r="D9">
        <v>0</v>
      </c>
      <c r="E9">
        <v>0</v>
      </c>
      <c r="F9">
        <v>0</v>
      </c>
      <c r="G9">
        <f t="shared" si="8"/>
        <v>0</v>
      </c>
      <c r="H9">
        <f t="shared" si="9"/>
        <v>0</v>
      </c>
      <c r="I9">
        <f t="shared" si="10"/>
        <v>0</v>
      </c>
      <c r="J9">
        <f t="shared" si="11"/>
        <v>0</v>
      </c>
      <c r="K9">
        <f t="shared" si="12"/>
        <v>0</v>
      </c>
      <c r="L9">
        <f t="shared" si="13"/>
        <v>0</v>
      </c>
      <c r="M9">
        <v>0</v>
      </c>
      <c r="N9">
        <f t="shared" si="6"/>
        <v>0</v>
      </c>
      <c r="O9">
        <f t="shared" si="7"/>
        <v>0</v>
      </c>
    </row>
    <row r="10" spans="1:15" x14ac:dyDescent="0.3">
      <c r="A10" s="8">
        <v>2018</v>
      </c>
      <c r="B10" s="11" t="s">
        <v>5</v>
      </c>
      <c r="C10">
        <v>104.75</v>
      </c>
      <c r="D10">
        <v>0</v>
      </c>
      <c r="E10">
        <v>0</v>
      </c>
      <c r="F10">
        <v>0</v>
      </c>
      <c r="G10">
        <f t="shared" si="8"/>
        <v>0</v>
      </c>
      <c r="H10">
        <f t="shared" si="9"/>
        <v>0</v>
      </c>
      <c r="I10">
        <f t="shared" si="10"/>
        <v>0</v>
      </c>
      <c r="J10">
        <f t="shared" si="11"/>
        <v>0</v>
      </c>
      <c r="K10">
        <f t="shared" si="12"/>
        <v>0</v>
      </c>
      <c r="L10">
        <f t="shared" si="13"/>
        <v>0</v>
      </c>
      <c r="M10">
        <v>0</v>
      </c>
      <c r="N10">
        <f t="shared" si="6"/>
        <v>0</v>
      </c>
      <c r="O10">
        <f t="shared" si="7"/>
        <v>0</v>
      </c>
    </row>
    <row r="11" spans="1:15" x14ac:dyDescent="0.3">
      <c r="A11" s="8">
        <v>2018</v>
      </c>
      <c r="B11" s="11" t="s">
        <v>8</v>
      </c>
      <c r="C11">
        <v>3.45</v>
      </c>
      <c r="D11">
        <v>0</v>
      </c>
      <c r="E11">
        <v>0</v>
      </c>
      <c r="F11">
        <v>0</v>
      </c>
      <c r="G11">
        <f t="shared" si="8"/>
        <v>0</v>
      </c>
      <c r="H11">
        <f t="shared" si="9"/>
        <v>0</v>
      </c>
      <c r="I11">
        <f t="shared" si="10"/>
        <v>0</v>
      </c>
      <c r="J11">
        <f t="shared" si="11"/>
        <v>0</v>
      </c>
      <c r="K11">
        <f t="shared" si="12"/>
        <v>0</v>
      </c>
      <c r="L11">
        <f t="shared" si="13"/>
        <v>0</v>
      </c>
      <c r="M11">
        <v>0</v>
      </c>
      <c r="N11">
        <f t="shared" si="6"/>
        <v>0</v>
      </c>
      <c r="O11">
        <f t="shared" si="7"/>
        <v>0</v>
      </c>
    </row>
    <row r="12" spans="1:15" x14ac:dyDescent="0.3">
      <c r="A12" s="8">
        <v>2018</v>
      </c>
      <c r="B12" s="11" t="s">
        <v>10</v>
      </c>
      <c r="C12">
        <v>220.35000000000002</v>
      </c>
      <c r="D12">
        <v>3</v>
      </c>
      <c r="E12">
        <v>0</v>
      </c>
      <c r="F12">
        <v>0</v>
      </c>
      <c r="G12">
        <f t="shared" si="8"/>
        <v>1.3614703880190605E-2</v>
      </c>
      <c r="H12">
        <f t="shared" si="9"/>
        <v>1.3614703880190604</v>
      </c>
      <c r="I12">
        <f t="shared" si="10"/>
        <v>0</v>
      </c>
      <c r="J12">
        <f t="shared" si="11"/>
        <v>0</v>
      </c>
      <c r="K12">
        <f t="shared" si="12"/>
        <v>0</v>
      </c>
      <c r="L12">
        <f t="shared" si="13"/>
        <v>0</v>
      </c>
      <c r="M12">
        <v>6</v>
      </c>
      <c r="N12">
        <f t="shared" si="6"/>
        <v>2.722940776038121E-2</v>
      </c>
      <c r="O12">
        <f t="shared" si="7"/>
        <v>2.7229407760381208</v>
      </c>
    </row>
    <row r="13" spans="1:15" x14ac:dyDescent="0.3">
      <c r="A13" s="8">
        <v>2018</v>
      </c>
      <c r="B13" s="11" t="s">
        <v>17</v>
      </c>
      <c r="C13">
        <v>48.55</v>
      </c>
      <c r="D13">
        <v>0</v>
      </c>
      <c r="E13">
        <v>0</v>
      </c>
      <c r="F13">
        <v>0</v>
      </c>
      <c r="G13">
        <f t="shared" si="8"/>
        <v>0</v>
      </c>
      <c r="H13">
        <f t="shared" si="9"/>
        <v>0</v>
      </c>
      <c r="I13">
        <f t="shared" si="10"/>
        <v>0</v>
      </c>
      <c r="J13">
        <f t="shared" si="11"/>
        <v>0</v>
      </c>
      <c r="K13">
        <f t="shared" si="12"/>
        <v>0</v>
      </c>
      <c r="L13">
        <f t="shared" si="13"/>
        <v>0</v>
      </c>
      <c r="M13">
        <v>0</v>
      </c>
      <c r="N13">
        <f t="shared" si="6"/>
        <v>0</v>
      </c>
      <c r="O13">
        <f t="shared" si="7"/>
        <v>0</v>
      </c>
    </row>
    <row r="14" spans="1:15" x14ac:dyDescent="0.3">
      <c r="A14" s="8">
        <v>2019</v>
      </c>
      <c r="B14" s="11" t="s">
        <v>5</v>
      </c>
      <c r="C14">
        <v>122.49999999999999</v>
      </c>
      <c r="D14">
        <v>8</v>
      </c>
      <c r="E14">
        <v>0</v>
      </c>
      <c r="F14">
        <v>0</v>
      </c>
      <c r="G14">
        <f t="shared" si="8"/>
        <v>6.5306122448979598E-2</v>
      </c>
      <c r="H14">
        <f t="shared" si="9"/>
        <v>6.5306122448979593</v>
      </c>
      <c r="I14">
        <f t="shared" si="10"/>
        <v>0</v>
      </c>
      <c r="J14">
        <f t="shared" si="11"/>
        <v>0</v>
      </c>
      <c r="K14">
        <f t="shared" si="12"/>
        <v>0</v>
      </c>
      <c r="L14">
        <f t="shared" si="13"/>
        <v>0</v>
      </c>
      <c r="M14">
        <v>6</v>
      </c>
      <c r="N14">
        <f t="shared" si="6"/>
        <v>4.8979591836734698E-2</v>
      </c>
      <c r="O14">
        <f t="shared" si="7"/>
        <v>4.8979591836734695</v>
      </c>
    </row>
    <row r="15" spans="1:15" x14ac:dyDescent="0.3">
      <c r="A15" s="8">
        <v>2019</v>
      </c>
      <c r="B15" s="11" t="s">
        <v>8</v>
      </c>
      <c r="C15">
        <v>39.65</v>
      </c>
      <c r="D15">
        <v>0</v>
      </c>
      <c r="E15">
        <v>0</v>
      </c>
      <c r="F15">
        <v>0</v>
      </c>
      <c r="G15">
        <f t="shared" si="8"/>
        <v>0</v>
      </c>
      <c r="H15">
        <f t="shared" si="9"/>
        <v>0</v>
      </c>
      <c r="I15">
        <f t="shared" si="10"/>
        <v>0</v>
      </c>
      <c r="J15">
        <f t="shared" si="11"/>
        <v>0</v>
      </c>
      <c r="K15">
        <f t="shared" si="12"/>
        <v>0</v>
      </c>
      <c r="L15">
        <f t="shared" si="13"/>
        <v>0</v>
      </c>
      <c r="M15">
        <v>0</v>
      </c>
      <c r="N15">
        <f t="shared" si="6"/>
        <v>0</v>
      </c>
      <c r="O15">
        <f t="shared" si="7"/>
        <v>0</v>
      </c>
    </row>
    <row r="16" spans="1:15" x14ac:dyDescent="0.3">
      <c r="A16" s="8">
        <v>2019</v>
      </c>
      <c r="B16" s="11" t="s">
        <v>10</v>
      </c>
      <c r="C16">
        <v>197.89999999999998</v>
      </c>
      <c r="D16">
        <v>1</v>
      </c>
      <c r="E16">
        <v>0</v>
      </c>
      <c r="F16">
        <v>0</v>
      </c>
      <c r="G16">
        <f t="shared" si="8"/>
        <v>5.053057099545225E-3</v>
      </c>
      <c r="H16">
        <f t="shared" si="9"/>
        <v>0.50530570995452251</v>
      </c>
      <c r="I16">
        <f t="shared" si="10"/>
        <v>0</v>
      </c>
      <c r="J16">
        <f t="shared" si="11"/>
        <v>0</v>
      </c>
      <c r="K16">
        <f t="shared" si="12"/>
        <v>0</v>
      </c>
      <c r="L16">
        <f t="shared" si="13"/>
        <v>0</v>
      </c>
      <c r="M16">
        <v>2</v>
      </c>
      <c r="N16">
        <f t="shared" si="6"/>
        <v>1.010611419909045E-2</v>
      </c>
      <c r="O16">
        <f t="shared" si="7"/>
        <v>1.010611419909045</v>
      </c>
    </row>
    <row r="17" spans="1:15" x14ac:dyDescent="0.3">
      <c r="A17" s="8">
        <v>2019</v>
      </c>
      <c r="B17" s="11" t="s">
        <v>17</v>
      </c>
      <c r="C17">
        <v>17.399999999999999</v>
      </c>
      <c r="D17">
        <v>0</v>
      </c>
      <c r="E17">
        <v>0</v>
      </c>
      <c r="F17">
        <v>0</v>
      </c>
      <c r="G17">
        <f t="shared" si="8"/>
        <v>0</v>
      </c>
      <c r="H17">
        <f t="shared" si="9"/>
        <v>0</v>
      </c>
      <c r="I17">
        <f t="shared" si="10"/>
        <v>0</v>
      </c>
      <c r="J17">
        <f t="shared" si="11"/>
        <v>0</v>
      </c>
      <c r="K17">
        <f t="shared" si="12"/>
        <v>0</v>
      </c>
      <c r="L17">
        <f t="shared" si="13"/>
        <v>0</v>
      </c>
      <c r="M17">
        <v>1</v>
      </c>
      <c r="N17">
        <f t="shared" si="6"/>
        <v>5.7471264367816098E-2</v>
      </c>
      <c r="O17">
        <f t="shared" si="7"/>
        <v>5.7471264367816097</v>
      </c>
    </row>
    <row r="18" spans="1:15" x14ac:dyDescent="0.3">
      <c r="A18" s="8">
        <v>2020</v>
      </c>
      <c r="B18" s="11" t="s">
        <v>5</v>
      </c>
      <c r="C18">
        <v>121.19999999999999</v>
      </c>
      <c r="D18">
        <v>5</v>
      </c>
      <c r="E18">
        <v>0</v>
      </c>
      <c r="F18">
        <v>0</v>
      </c>
      <c r="G18">
        <f t="shared" si="8"/>
        <v>4.1254125412541261E-2</v>
      </c>
      <c r="H18">
        <f t="shared" si="9"/>
        <v>4.1254125412541258</v>
      </c>
      <c r="I18">
        <f t="shared" si="10"/>
        <v>0</v>
      </c>
      <c r="J18">
        <f t="shared" si="11"/>
        <v>0</v>
      </c>
      <c r="K18">
        <f t="shared" si="12"/>
        <v>0</v>
      </c>
      <c r="L18">
        <f t="shared" si="13"/>
        <v>0</v>
      </c>
      <c r="M18">
        <v>5</v>
      </c>
      <c r="N18">
        <f t="shared" si="6"/>
        <v>4.1254125412541261E-2</v>
      </c>
      <c r="O18">
        <f t="shared" si="7"/>
        <v>4.1254125412541258</v>
      </c>
    </row>
    <row r="19" spans="1:15" x14ac:dyDescent="0.3">
      <c r="A19" s="8">
        <v>2020</v>
      </c>
      <c r="B19" s="11" t="s">
        <v>8</v>
      </c>
      <c r="C19">
        <v>26.55</v>
      </c>
      <c r="D19">
        <v>0</v>
      </c>
      <c r="E19">
        <v>0</v>
      </c>
      <c r="F19">
        <v>0</v>
      </c>
      <c r="G19">
        <f t="shared" si="8"/>
        <v>0</v>
      </c>
      <c r="H19">
        <f t="shared" si="9"/>
        <v>0</v>
      </c>
      <c r="I19">
        <f t="shared" si="10"/>
        <v>0</v>
      </c>
      <c r="J19">
        <f t="shared" si="11"/>
        <v>0</v>
      </c>
      <c r="K19">
        <f t="shared" si="12"/>
        <v>0</v>
      </c>
      <c r="L19">
        <f t="shared" si="13"/>
        <v>0</v>
      </c>
      <c r="M19">
        <v>0</v>
      </c>
      <c r="N19">
        <f t="shared" si="6"/>
        <v>0</v>
      </c>
      <c r="O19">
        <f t="shared" si="7"/>
        <v>0</v>
      </c>
    </row>
    <row r="20" spans="1:15" x14ac:dyDescent="0.3">
      <c r="A20" s="8">
        <v>2020</v>
      </c>
      <c r="B20" s="11" t="s">
        <v>10</v>
      </c>
      <c r="C20">
        <v>132.30000000000001</v>
      </c>
      <c r="D20">
        <v>0</v>
      </c>
      <c r="E20">
        <v>0</v>
      </c>
      <c r="F20">
        <v>0</v>
      </c>
      <c r="G20">
        <f t="shared" si="8"/>
        <v>0</v>
      </c>
      <c r="H20">
        <f t="shared" si="9"/>
        <v>0</v>
      </c>
      <c r="I20">
        <f t="shared" si="10"/>
        <v>0</v>
      </c>
      <c r="J20">
        <f t="shared" si="11"/>
        <v>0</v>
      </c>
      <c r="K20">
        <f t="shared" si="12"/>
        <v>0</v>
      </c>
      <c r="L20">
        <f t="shared" si="13"/>
        <v>0</v>
      </c>
      <c r="M20">
        <v>0</v>
      </c>
      <c r="N20">
        <f t="shared" si="6"/>
        <v>0</v>
      </c>
      <c r="O20">
        <f t="shared" si="7"/>
        <v>0</v>
      </c>
    </row>
    <row r="21" spans="1:15" x14ac:dyDescent="0.3">
      <c r="A21" s="8">
        <v>2020</v>
      </c>
      <c r="B21" s="11" t="s">
        <v>17</v>
      </c>
      <c r="C21">
        <v>30.3</v>
      </c>
      <c r="D21">
        <v>0</v>
      </c>
      <c r="E21">
        <v>0</v>
      </c>
      <c r="F21">
        <v>0</v>
      </c>
      <c r="G21">
        <f t="shared" si="8"/>
        <v>0</v>
      </c>
      <c r="H21">
        <f t="shared" si="9"/>
        <v>0</v>
      </c>
      <c r="I21">
        <f t="shared" si="10"/>
        <v>0</v>
      </c>
      <c r="J21">
        <f t="shared" si="11"/>
        <v>0</v>
      </c>
      <c r="K21">
        <f t="shared" si="12"/>
        <v>0</v>
      </c>
      <c r="L21">
        <f t="shared" si="13"/>
        <v>0</v>
      </c>
      <c r="M21">
        <v>1</v>
      </c>
      <c r="N21">
        <f t="shared" si="6"/>
        <v>3.3003300330033E-2</v>
      </c>
      <c r="O21">
        <f t="shared" si="7"/>
        <v>3.3003300330032999</v>
      </c>
    </row>
    <row r="22" spans="1:15" x14ac:dyDescent="0.3">
      <c r="A22" s="8">
        <v>2021</v>
      </c>
      <c r="B22" s="11" t="s">
        <v>5</v>
      </c>
      <c r="C22">
        <v>82.949999999999989</v>
      </c>
      <c r="D22">
        <v>6</v>
      </c>
      <c r="E22">
        <v>0</v>
      </c>
      <c r="F22">
        <v>0</v>
      </c>
      <c r="G22">
        <f t="shared" si="8"/>
        <v>7.2332730560578679E-2</v>
      </c>
      <c r="H22">
        <f t="shared" si="9"/>
        <v>7.2332730560578682</v>
      </c>
      <c r="I22">
        <f t="shared" si="10"/>
        <v>0</v>
      </c>
      <c r="J22">
        <f t="shared" si="11"/>
        <v>0</v>
      </c>
      <c r="K22">
        <f t="shared" si="12"/>
        <v>0</v>
      </c>
      <c r="L22">
        <f t="shared" si="13"/>
        <v>0</v>
      </c>
      <c r="M22">
        <v>11</v>
      </c>
      <c r="N22">
        <f t="shared" si="6"/>
        <v>0.13261000602772757</v>
      </c>
      <c r="O22">
        <f t="shared" si="7"/>
        <v>13.261000602772757</v>
      </c>
    </row>
    <row r="23" spans="1:15" x14ac:dyDescent="0.3">
      <c r="A23" s="8">
        <v>2021</v>
      </c>
      <c r="B23" s="11" t="s">
        <v>8</v>
      </c>
      <c r="C23">
        <v>37.25</v>
      </c>
      <c r="D23">
        <v>0</v>
      </c>
      <c r="E23">
        <v>0</v>
      </c>
      <c r="F23">
        <v>0</v>
      </c>
      <c r="G23">
        <f t="shared" si="8"/>
        <v>0</v>
      </c>
      <c r="H23">
        <f t="shared" si="9"/>
        <v>0</v>
      </c>
      <c r="I23">
        <f t="shared" si="10"/>
        <v>0</v>
      </c>
      <c r="J23">
        <f t="shared" si="11"/>
        <v>0</v>
      </c>
      <c r="K23">
        <f t="shared" si="12"/>
        <v>0</v>
      </c>
      <c r="L23">
        <f t="shared" si="13"/>
        <v>0</v>
      </c>
      <c r="M23">
        <v>1</v>
      </c>
      <c r="N23">
        <f t="shared" si="6"/>
        <v>2.6845637583892617E-2</v>
      </c>
      <c r="O23">
        <f t="shared" si="7"/>
        <v>2.6845637583892619</v>
      </c>
    </row>
    <row r="24" spans="1:15" x14ac:dyDescent="0.3">
      <c r="A24" s="8">
        <v>2021</v>
      </c>
      <c r="B24" s="11" t="s">
        <v>10</v>
      </c>
      <c r="C24">
        <v>286.55</v>
      </c>
      <c r="D24">
        <v>2</v>
      </c>
      <c r="E24">
        <v>0</v>
      </c>
      <c r="F24">
        <v>0</v>
      </c>
      <c r="G24">
        <f t="shared" si="8"/>
        <v>6.9795847147094744E-3</v>
      </c>
      <c r="H24">
        <f t="shared" si="9"/>
        <v>0.69795847147094747</v>
      </c>
      <c r="I24">
        <f t="shared" si="10"/>
        <v>0</v>
      </c>
      <c r="J24">
        <f t="shared" si="11"/>
        <v>0</v>
      </c>
      <c r="K24">
        <f t="shared" si="12"/>
        <v>0</v>
      </c>
      <c r="L24">
        <f t="shared" si="13"/>
        <v>0</v>
      </c>
      <c r="M24">
        <v>2</v>
      </c>
      <c r="N24">
        <f t="shared" si="6"/>
        <v>6.9795847147094744E-3</v>
      </c>
      <c r="O24">
        <f t="shared" si="7"/>
        <v>0.69795847147094747</v>
      </c>
    </row>
    <row r="25" spans="1:15" x14ac:dyDescent="0.3">
      <c r="A25" s="8">
        <v>2021</v>
      </c>
      <c r="B25" s="11" t="s">
        <v>17</v>
      </c>
      <c r="C25">
        <v>17.149999999999999</v>
      </c>
      <c r="D25">
        <v>0</v>
      </c>
      <c r="E25">
        <v>0</v>
      </c>
      <c r="F25">
        <v>0</v>
      </c>
      <c r="G25">
        <f t="shared" si="8"/>
        <v>0</v>
      </c>
      <c r="H25">
        <f t="shared" si="9"/>
        <v>0</v>
      </c>
      <c r="I25">
        <f t="shared" si="10"/>
        <v>0</v>
      </c>
      <c r="J25">
        <f t="shared" si="11"/>
        <v>0</v>
      </c>
      <c r="K25">
        <f t="shared" si="12"/>
        <v>0</v>
      </c>
      <c r="L25">
        <f t="shared" si="13"/>
        <v>0</v>
      </c>
      <c r="M25">
        <v>0</v>
      </c>
      <c r="N25">
        <f t="shared" si="6"/>
        <v>0</v>
      </c>
      <c r="O25">
        <f t="shared" si="7"/>
        <v>0</v>
      </c>
    </row>
    <row r="26" spans="1:15" x14ac:dyDescent="0.3">
      <c r="A26" s="8">
        <v>2022</v>
      </c>
      <c r="B26" s="11" t="s">
        <v>5</v>
      </c>
      <c r="C26">
        <v>85.7</v>
      </c>
      <c r="D26">
        <v>2</v>
      </c>
      <c r="E26">
        <v>0</v>
      </c>
      <c r="F26">
        <v>0</v>
      </c>
      <c r="G26">
        <f t="shared" si="8"/>
        <v>2.3337222870478413E-2</v>
      </c>
      <c r="H26">
        <f t="shared" si="9"/>
        <v>2.3337222870478413</v>
      </c>
      <c r="I26">
        <f t="shared" si="10"/>
        <v>0</v>
      </c>
      <c r="J26">
        <f t="shared" si="11"/>
        <v>0</v>
      </c>
      <c r="K26">
        <f t="shared" si="12"/>
        <v>0</v>
      </c>
      <c r="L26">
        <f t="shared" si="13"/>
        <v>0</v>
      </c>
      <c r="M26">
        <v>8</v>
      </c>
      <c r="N26">
        <f t="shared" si="6"/>
        <v>9.3348891481913651E-2</v>
      </c>
      <c r="O26">
        <f t="shared" si="7"/>
        <v>9.3348891481913654</v>
      </c>
    </row>
    <row r="27" spans="1:15" x14ac:dyDescent="0.3">
      <c r="A27" s="8">
        <v>2022</v>
      </c>
      <c r="B27" s="11" t="s">
        <v>8</v>
      </c>
      <c r="C27">
        <v>38.75</v>
      </c>
      <c r="D27">
        <v>0</v>
      </c>
      <c r="E27">
        <v>1</v>
      </c>
      <c r="F27">
        <v>0</v>
      </c>
      <c r="G27">
        <f t="shared" si="8"/>
        <v>0</v>
      </c>
      <c r="H27">
        <f t="shared" si="9"/>
        <v>0</v>
      </c>
      <c r="I27">
        <f t="shared" si="10"/>
        <v>2.5806451612903226E-2</v>
      </c>
      <c r="J27">
        <f t="shared" si="11"/>
        <v>2.5806451612903225</v>
      </c>
      <c r="K27">
        <f t="shared" si="12"/>
        <v>0</v>
      </c>
      <c r="L27">
        <f t="shared" si="13"/>
        <v>0</v>
      </c>
      <c r="M27">
        <v>1</v>
      </c>
      <c r="N27">
        <f t="shared" si="6"/>
        <v>2.5806451612903226E-2</v>
      </c>
      <c r="O27">
        <f t="shared" si="7"/>
        <v>2.5806451612903225</v>
      </c>
    </row>
    <row r="28" spans="1:15" x14ac:dyDescent="0.3">
      <c r="A28" s="8">
        <v>2022</v>
      </c>
      <c r="B28" s="11" t="s">
        <v>10</v>
      </c>
      <c r="C28">
        <v>313.34999999999997</v>
      </c>
      <c r="D28">
        <v>4</v>
      </c>
      <c r="E28">
        <v>1</v>
      </c>
      <c r="F28">
        <v>0</v>
      </c>
      <c r="G28">
        <f t="shared" si="8"/>
        <v>1.2765278442636032E-2</v>
      </c>
      <c r="H28">
        <f t="shared" si="9"/>
        <v>1.2765278442636032</v>
      </c>
      <c r="I28">
        <f t="shared" si="10"/>
        <v>3.1913196106590079E-3</v>
      </c>
      <c r="J28">
        <f t="shared" si="11"/>
        <v>0.3191319610659008</v>
      </c>
      <c r="K28">
        <f t="shared" si="12"/>
        <v>0</v>
      </c>
      <c r="L28">
        <f t="shared" si="13"/>
        <v>0</v>
      </c>
      <c r="M28">
        <v>4</v>
      </c>
      <c r="N28">
        <f t="shared" si="6"/>
        <v>1.2765278442636032E-2</v>
      </c>
      <c r="O28">
        <f t="shared" si="7"/>
        <v>1.2765278442636032</v>
      </c>
    </row>
    <row r="29" spans="1:15" x14ac:dyDescent="0.3">
      <c r="A29" s="8">
        <v>2022</v>
      </c>
      <c r="B29" s="11" t="s">
        <v>17</v>
      </c>
      <c r="C29">
        <v>22.4</v>
      </c>
      <c r="D29">
        <v>0</v>
      </c>
      <c r="E29">
        <v>0</v>
      </c>
      <c r="F29">
        <v>0</v>
      </c>
      <c r="G29">
        <f t="shared" si="8"/>
        <v>0</v>
      </c>
      <c r="H29">
        <f t="shared" si="9"/>
        <v>0</v>
      </c>
      <c r="I29">
        <f t="shared" si="10"/>
        <v>0</v>
      </c>
      <c r="J29">
        <f t="shared" si="11"/>
        <v>0</v>
      </c>
      <c r="K29">
        <f t="shared" si="12"/>
        <v>0</v>
      </c>
      <c r="L29">
        <f t="shared" si="13"/>
        <v>0</v>
      </c>
      <c r="M29">
        <v>0</v>
      </c>
      <c r="N29">
        <f t="shared" si="6"/>
        <v>0</v>
      </c>
      <c r="O29">
        <f t="shared" si="7"/>
        <v>0</v>
      </c>
    </row>
    <row r="30" spans="1:15" x14ac:dyDescent="0.3">
      <c r="A30" s="8">
        <v>2023</v>
      </c>
      <c r="B30" s="11" t="s">
        <v>5</v>
      </c>
      <c r="C30">
        <v>115.05000000000001</v>
      </c>
      <c r="D30">
        <v>4</v>
      </c>
      <c r="E30">
        <v>2</v>
      </c>
      <c r="F30">
        <v>0</v>
      </c>
      <c r="G30">
        <f t="shared" si="8"/>
        <v>3.4767492394611035E-2</v>
      </c>
      <c r="H30">
        <f t="shared" si="9"/>
        <v>3.4767492394611037</v>
      </c>
      <c r="I30">
        <f t="shared" si="10"/>
        <v>1.7383746197305518E-2</v>
      </c>
      <c r="J30">
        <f t="shared" si="11"/>
        <v>1.7383746197305519</v>
      </c>
      <c r="K30">
        <f t="shared" si="12"/>
        <v>0</v>
      </c>
      <c r="L30">
        <f t="shared" si="13"/>
        <v>0</v>
      </c>
      <c r="M30">
        <v>14</v>
      </c>
      <c r="N30">
        <f t="shared" si="6"/>
        <v>0.12168622338113862</v>
      </c>
      <c r="O30">
        <f t="shared" si="7"/>
        <v>12.168622338113861</v>
      </c>
    </row>
    <row r="31" spans="1:15" x14ac:dyDescent="0.3">
      <c r="A31" s="8">
        <v>2023</v>
      </c>
      <c r="B31" s="11" t="s">
        <v>8</v>
      </c>
      <c r="C31">
        <v>31.75</v>
      </c>
      <c r="D31">
        <v>0</v>
      </c>
      <c r="E31">
        <v>0</v>
      </c>
      <c r="F31">
        <v>0</v>
      </c>
      <c r="G31">
        <f t="shared" si="8"/>
        <v>0</v>
      </c>
      <c r="H31">
        <f t="shared" si="9"/>
        <v>0</v>
      </c>
      <c r="I31">
        <f t="shared" si="10"/>
        <v>0</v>
      </c>
      <c r="J31">
        <f t="shared" si="11"/>
        <v>0</v>
      </c>
      <c r="K31">
        <f t="shared" si="12"/>
        <v>0</v>
      </c>
      <c r="L31">
        <f t="shared" si="13"/>
        <v>0</v>
      </c>
      <c r="M31">
        <v>0</v>
      </c>
      <c r="N31">
        <f t="shared" si="6"/>
        <v>0</v>
      </c>
      <c r="O31">
        <f t="shared" si="7"/>
        <v>0</v>
      </c>
    </row>
    <row r="32" spans="1:15" x14ac:dyDescent="0.3">
      <c r="A32" s="8">
        <v>2023</v>
      </c>
      <c r="B32" s="11" t="s">
        <v>10</v>
      </c>
      <c r="C32">
        <v>312.05</v>
      </c>
      <c r="D32">
        <v>0</v>
      </c>
      <c r="E32">
        <v>0</v>
      </c>
      <c r="F32">
        <v>0</v>
      </c>
      <c r="G32">
        <f t="shared" si="8"/>
        <v>0</v>
      </c>
      <c r="H32">
        <f t="shared" si="9"/>
        <v>0</v>
      </c>
      <c r="I32">
        <f t="shared" si="10"/>
        <v>0</v>
      </c>
      <c r="J32">
        <f t="shared" si="11"/>
        <v>0</v>
      </c>
      <c r="K32">
        <f t="shared" si="12"/>
        <v>0</v>
      </c>
      <c r="L32">
        <f t="shared" si="13"/>
        <v>0</v>
      </c>
      <c r="M32">
        <v>2</v>
      </c>
      <c r="N32">
        <f t="shared" si="6"/>
        <v>6.4092292901778555E-3</v>
      </c>
      <c r="O32">
        <f t="shared" si="7"/>
        <v>0.64092292901778558</v>
      </c>
    </row>
    <row r="33" spans="1:15" x14ac:dyDescent="0.3">
      <c r="A33" s="8">
        <v>2023</v>
      </c>
      <c r="B33" s="11" t="s">
        <v>17</v>
      </c>
      <c r="C33">
        <v>21.9</v>
      </c>
      <c r="D33">
        <v>1</v>
      </c>
      <c r="E33">
        <v>0</v>
      </c>
      <c r="F33">
        <v>0</v>
      </c>
      <c r="G33">
        <f t="shared" si="8"/>
        <v>4.5662100456621009E-2</v>
      </c>
      <c r="H33">
        <f t="shared" si="9"/>
        <v>4.5662100456621006</v>
      </c>
      <c r="I33">
        <f t="shared" si="10"/>
        <v>0</v>
      </c>
      <c r="J33">
        <f t="shared" si="11"/>
        <v>0</v>
      </c>
      <c r="K33">
        <f t="shared" si="12"/>
        <v>0</v>
      </c>
      <c r="L33">
        <f t="shared" si="13"/>
        <v>0</v>
      </c>
      <c r="M33">
        <v>1</v>
      </c>
      <c r="N33">
        <f t="shared" si="6"/>
        <v>4.5662100456621009E-2</v>
      </c>
      <c r="O33">
        <f t="shared" si="7"/>
        <v>4.5662100456621006</v>
      </c>
    </row>
    <row r="34" spans="1:15" x14ac:dyDescent="0.3">
      <c r="A34" s="8">
        <v>2024</v>
      </c>
      <c r="B34" s="11" t="s">
        <v>5</v>
      </c>
      <c r="C34">
        <v>245.45</v>
      </c>
      <c r="D34">
        <v>8</v>
      </c>
      <c r="E34">
        <v>3</v>
      </c>
      <c r="F34">
        <v>0</v>
      </c>
      <c r="G34">
        <f t="shared" si="8"/>
        <v>3.2593196170299453E-2</v>
      </c>
      <c r="H34">
        <f t="shared" si="9"/>
        <v>3.2593196170299454</v>
      </c>
      <c r="I34">
        <f t="shared" si="10"/>
        <v>1.2222448563862294E-2</v>
      </c>
      <c r="J34">
        <f t="shared" si="11"/>
        <v>1.2222448563862294</v>
      </c>
      <c r="K34">
        <f t="shared" si="12"/>
        <v>0</v>
      </c>
      <c r="L34">
        <f t="shared" si="13"/>
        <v>0</v>
      </c>
      <c r="M34">
        <v>7</v>
      </c>
      <c r="N34">
        <f t="shared" si="6"/>
        <v>2.851904664901202E-2</v>
      </c>
      <c r="O34">
        <f t="shared" si="7"/>
        <v>2.8519046649012019</v>
      </c>
    </row>
    <row r="35" spans="1:15" x14ac:dyDescent="0.3">
      <c r="A35" s="8">
        <v>2024</v>
      </c>
      <c r="B35" s="11" t="s">
        <v>8</v>
      </c>
      <c r="C35">
        <v>22</v>
      </c>
      <c r="D35">
        <v>0</v>
      </c>
      <c r="E35">
        <v>0</v>
      </c>
      <c r="F35">
        <v>0</v>
      </c>
      <c r="G35">
        <f t="shared" si="8"/>
        <v>0</v>
      </c>
      <c r="H35">
        <f t="shared" si="9"/>
        <v>0</v>
      </c>
      <c r="I35">
        <f t="shared" si="10"/>
        <v>0</v>
      </c>
      <c r="J35">
        <f t="shared" si="11"/>
        <v>0</v>
      </c>
      <c r="K35">
        <f t="shared" si="12"/>
        <v>0</v>
      </c>
      <c r="L35">
        <f t="shared" si="13"/>
        <v>0</v>
      </c>
      <c r="M35">
        <v>1</v>
      </c>
      <c r="N35">
        <f t="shared" si="6"/>
        <v>4.5454545454545456E-2</v>
      </c>
      <c r="O35">
        <f t="shared" si="7"/>
        <v>4.5454545454545459</v>
      </c>
    </row>
    <row r="36" spans="1:15" x14ac:dyDescent="0.3">
      <c r="A36" s="8">
        <v>2024</v>
      </c>
      <c r="B36" s="11" t="s">
        <v>10</v>
      </c>
      <c r="C36">
        <v>504.5</v>
      </c>
      <c r="D36">
        <v>3</v>
      </c>
      <c r="E36">
        <v>0</v>
      </c>
      <c r="F36">
        <v>0</v>
      </c>
      <c r="G36">
        <f t="shared" si="8"/>
        <v>5.9464816650148661E-3</v>
      </c>
      <c r="H36">
        <f t="shared" si="9"/>
        <v>0.59464816650148666</v>
      </c>
      <c r="I36">
        <f t="shared" si="10"/>
        <v>0</v>
      </c>
      <c r="J36">
        <f t="shared" si="11"/>
        <v>0</v>
      </c>
      <c r="K36">
        <f t="shared" si="12"/>
        <v>0</v>
      </c>
      <c r="L36">
        <f t="shared" si="13"/>
        <v>0</v>
      </c>
      <c r="M36">
        <v>3</v>
      </c>
      <c r="N36">
        <f t="shared" si="6"/>
        <v>5.9464816650148661E-3</v>
      </c>
      <c r="O36">
        <f t="shared" si="7"/>
        <v>0.59464816650148666</v>
      </c>
    </row>
    <row r="37" spans="1:15" x14ac:dyDescent="0.3">
      <c r="A37" s="8">
        <v>2024</v>
      </c>
      <c r="B37" s="11" t="s">
        <v>17</v>
      </c>
      <c r="C37">
        <v>113.1</v>
      </c>
      <c r="D37">
        <v>1</v>
      </c>
      <c r="E37">
        <v>0</v>
      </c>
      <c r="F37">
        <v>0</v>
      </c>
      <c r="G37">
        <f t="shared" si="8"/>
        <v>8.8417329796640146E-3</v>
      </c>
      <c r="H37">
        <f t="shared" si="9"/>
        <v>0.88417329796640143</v>
      </c>
      <c r="I37">
        <f t="shared" si="10"/>
        <v>0</v>
      </c>
      <c r="J37">
        <f t="shared" si="11"/>
        <v>0</v>
      </c>
      <c r="K37">
        <f t="shared" si="12"/>
        <v>0</v>
      </c>
      <c r="L37">
        <f t="shared" si="13"/>
        <v>0</v>
      </c>
      <c r="M37">
        <v>5</v>
      </c>
      <c r="N37">
        <f t="shared" si="6"/>
        <v>4.4208664898320073E-2</v>
      </c>
      <c r="O37">
        <f t="shared" si="7"/>
        <v>4.4208664898320071</v>
      </c>
    </row>
    <row r="38" spans="1:15" x14ac:dyDescent="0.3">
      <c r="A38" s="8">
        <v>2025</v>
      </c>
      <c r="B38" s="11" t="s">
        <v>5</v>
      </c>
      <c r="C38">
        <v>217.65</v>
      </c>
      <c r="D38">
        <v>5</v>
      </c>
      <c r="E38">
        <v>0</v>
      </c>
      <c r="F38">
        <v>0</v>
      </c>
      <c r="G38">
        <f t="shared" si="8"/>
        <v>2.2972662531587411E-2</v>
      </c>
      <c r="H38">
        <f t="shared" si="9"/>
        <v>2.2972662531587411</v>
      </c>
      <c r="I38">
        <f t="shared" si="10"/>
        <v>0</v>
      </c>
      <c r="J38">
        <f t="shared" si="11"/>
        <v>0</v>
      </c>
      <c r="K38">
        <f t="shared" si="12"/>
        <v>0</v>
      </c>
      <c r="L38">
        <f t="shared" si="13"/>
        <v>0</v>
      </c>
      <c r="M38">
        <v>10</v>
      </c>
      <c r="N38">
        <f t="shared" si="6"/>
        <v>4.5945325063174822E-2</v>
      </c>
      <c r="O38">
        <f t="shared" si="7"/>
        <v>4.5945325063174822</v>
      </c>
    </row>
    <row r="39" spans="1:15" x14ac:dyDescent="0.3">
      <c r="A39" s="8">
        <v>2025</v>
      </c>
      <c r="B39" s="11" t="s">
        <v>8</v>
      </c>
      <c r="C39">
        <v>54.65</v>
      </c>
      <c r="D39">
        <v>0</v>
      </c>
      <c r="E39">
        <v>0</v>
      </c>
      <c r="F39">
        <v>0</v>
      </c>
      <c r="G39">
        <f t="shared" si="8"/>
        <v>0</v>
      </c>
      <c r="H39">
        <f t="shared" si="9"/>
        <v>0</v>
      </c>
      <c r="I39">
        <f t="shared" si="10"/>
        <v>0</v>
      </c>
      <c r="J39">
        <f t="shared" si="11"/>
        <v>0</v>
      </c>
      <c r="K39">
        <f t="shared" si="12"/>
        <v>0</v>
      </c>
      <c r="L39">
        <f t="shared" si="13"/>
        <v>0</v>
      </c>
      <c r="M39">
        <v>0</v>
      </c>
      <c r="N39">
        <f t="shared" si="6"/>
        <v>0</v>
      </c>
      <c r="O39">
        <f t="shared" si="7"/>
        <v>0</v>
      </c>
    </row>
    <row r="40" spans="1:15" x14ac:dyDescent="0.3">
      <c r="A40" s="8">
        <v>2025</v>
      </c>
      <c r="B40" s="11" t="s">
        <v>10</v>
      </c>
      <c r="C40">
        <v>44.4</v>
      </c>
      <c r="D40">
        <v>0</v>
      </c>
      <c r="E40">
        <v>0</v>
      </c>
      <c r="F40">
        <v>0</v>
      </c>
      <c r="G40">
        <f t="shared" si="8"/>
        <v>0</v>
      </c>
      <c r="H40">
        <f t="shared" si="9"/>
        <v>0</v>
      </c>
      <c r="I40">
        <f t="shared" si="10"/>
        <v>0</v>
      </c>
      <c r="J40">
        <f t="shared" si="11"/>
        <v>0</v>
      </c>
      <c r="K40">
        <f t="shared" si="12"/>
        <v>0</v>
      </c>
      <c r="L40">
        <f t="shared" si="13"/>
        <v>0</v>
      </c>
      <c r="M40">
        <v>0</v>
      </c>
      <c r="N40">
        <f t="shared" si="6"/>
        <v>0</v>
      </c>
      <c r="O40">
        <f t="shared" si="7"/>
        <v>0</v>
      </c>
    </row>
  </sheetData>
  <sortState xmlns:xlrd2="http://schemas.microsoft.com/office/spreadsheetml/2017/richdata2" ref="A2:L40">
    <sortCondition ref="A2:A40"/>
    <sortCondition ref="B2:B40" customList="Migratory Surge (Nov-Feb),Late-Stage Pressure (Mar),Breeding Season / Absence (Apr-Sep),Early Fall Arrival (Oct)"/>
  </sortState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B8CA1-8638-4F17-941F-3736B111F07E}">
  <dimension ref="A1:B80"/>
  <sheetViews>
    <sheetView workbookViewId="0">
      <selection activeCell="G16" sqref="G16"/>
    </sheetView>
  </sheetViews>
  <sheetFormatPr defaultRowHeight="14" x14ac:dyDescent="0.3"/>
  <cols>
    <col min="1" max="1" width="15" customWidth="1"/>
    <col min="2" max="2" width="16.08984375" customWidth="1"/>
  </cols>
  <sheetData>
    <row r="1" spans="1:2" ht="15.5" x14ac:dyDescent="0.35">
      <c r="A1" s="3" t="s">
        <v>25</v>
      </c>
      <c r="B1" s="1" t="s">
        <v>26</v>
      </c>
    </row>
    <row r="2" spans="1:2" ht="15.5" x14ac:dyDescent="0.35">
      <c r="A2" s="2">
        <v>43071</v>
      </c>
      <c r="B2" s="3">
        <v>4</v>
      </c>
    </row>
    <row r="3" spans="1:2" ht="15.5" x14ac:dyDescent="0.35">
      <c r="A3" s="2">
        <v>43345</v>
      </c>
      <c r="B3" s="3">
        <v>4</v>
      </c>
    </row>
    <row r="4" spans="1:2" ht="15.5" x14ac:dyDescent="0.35">
      <c r="A4" s="2">
        <v>43349</v>
      </c>
      <c r="B4" s="3">
        <v>3</v>
      </c>
    </row>
    <row r="5" spans="1:2" ht="15.5" x14ac:dyDescent="0.35">
      <c r="A5" s="2">
        <v>43352</v>
      </c>
      <c r="B5" s="3">
        <v>4</v>
      </c>
    </row>
    <row r="6" spans="1:2" ht="15.5" x14ac:dyDescent="0.35">
      <c r="A6" s="2">
        <v>43470</v>
      </c>
      <c r="B6" s="3">
        <v>4</v>
      </c>
    </row>
    <row r="7" spans="1:2" ht="15.5" x14ac:dyDescent="0.35">
      <c r="A7" s="2">
        <v>43478</v>
      </c>
      <c r="B7" s="3">
        <v>3</v>
      </c>
    </row>
    <row r="8" spans="1:2" ht="15.5" x14ac:dyDescent="0.35">
      <c r="A8" s="2">
        <v>43479</v>
      </c>
      <c r="B8" s="3">
        <v>3</v>
      </c>
    </row>
    <row r="9" spans="1:2" ht="15.5" x14ac:dyDescent="0.35">
      <c r="A9" s="2">
        <v>43482</v>
      </c>
      <c r="B9" s="3">
        <v>4</v>
      </c>
    </row>
    <row r="10" spans="1:2" ht="15.5" x14ac:dyDescent="0.35">
      <c r="A10" s="2">
        <v>43540</v>
      </c>
      <c r="B10" s="3">
        <v>3</v>
      </c>
    </row>
    <row r="11" spans="1:2" ht="15.5" x14ac:dyDescent="0.35">
      <c r="A11" s="2">
        <v>43566</v>
      </c>
      <c r="B11" s="3">
        <v>3</v>
      </c>
    </row>
    <row r="12" spans="1:2" ht="15.5" x14ac:dyDescent="0.35">
      <c r="A12" s="2">
        <v>43796</v>
      </c>
      <c r="B12" s="3">
        <v>4</v>
      </c>
    </row>
    <row r="13" spans="1:2" ht="15.5" x14ac:dyDescent="0.35">
      <c r="A13" s="2">
        <v>43797</v>
      </c>
      <c r="B13" s="3">
        <v>4</v>
      </c>
    </row>
    <row r="14" spans="1:2" ht="15.5" x14ac:dyDescent="0.35">
      <c r="A14" s="2">
        <v>43797</v>
      </c>
      <c r="B14" s="3">
        <v>4</v>
      </c>
    </row>
    <row r="15" spans="1:2" ht="15.5" x14ac:dyDescent="0.35">
      <c r="A15" s="2">
        <v>43797</v>
      </c>
      <c r="B15" s="3">
        <v>4</v>
      </c>
    </row>
    <row r="16" spans="1:2" ht="15.5" x14ac:dyDescent="0.35">
      <c r="A16" s="2">
        <v>43844</v>
      </c>
      <c r="B16" s="3">
        <v>4</v>
      </c>
    </row>
    <row r="17" spans="1:2" ht="15.5" x14ac:dyDescent="0.35">
      <c r="A17" s="2">
        <v>43845</v>
      </c>
      <c r="B17" s="3">
        <v>4</v>
      </c>
    </row>
    <row r="18" spans="1:2" ht="15.5" x14ac:dyDescent="0.35">
      <c r="A18" s="2">
        <v>43875</v>
      </c>
      <c r="B18" s="3">
        <v>2</v>
      </c>
    </row>
    <row r="19" spans="1:2" ht="15.5" x14ac:dyDescent="0.35">
      <c r="A19" s="2">
        <v>43885</v>
      </c>
      <c r="B19" s="3">
        <v>3</v>
      </c>
    </row>
    <row r="20" spans="1:2" ht="15.5" x14ac:dyDescent="0.35">
      <c r="A20" s="2">
        <v>44083</v>
      </c>
      <c r="B20" s="3">
        <v>4</v>
      </c>
    </row>
    <row r="21" spans="1:2" ht="15.5" x14ac:dyDescent="0.35">
      <c r="A21" s="2">
        <v>44088</v>
      </c>
      <c r="B21" s="3">
        <v>2</v>
      </c>
    </row>
    <row r="22" spans="1:2" ht="15.5" x14ac:dyDescent="0.35">
      <c r="A22" s="2">
        <v>44151</v>
      </c>
      <c r="B22" s="3">
        <v>4</v>
      </c>
    </row>
    <row r="23" spans="1:2" ht="15.5" x14ac:dyDescent="0.35">
      <c r="A23" s="2">
        <v>44152</v>
      </c>
      <c r="B23" s="3">
        <v>4</v>
      </c>
    </row>
    <row r="24" spans="1:2" ht="15.5" x14ac:dyDescent="0.35">
      <c r="A24" s="2">
        <v>44152</v>
      </c>
      <c r="B24" s="3">
        <v>4</v>
      </c>
    </row>
    <row r="25" spans="1:2" ht="15.5" x14ac:dyDescent="0.35">
      <c r="A25" s="2">
        <v>44158</v>
      </c>
      <c r="B25" s="3">
        <v>3</v>
      </c>
    </row>
    <row r="26" spans="1:2" ht="15.5" x14ac:dyDescent="0.35">
      <c r="A26" s="2">
        <v>44161</v>
      </c>
      <c r="B26" s="3">
        <v>4</v>
      </c>
    </row>
    <row r="27" spans="1:2" ht="15.5" x14ac:dyDescent="0.35">
      <c r="A27" s="2">
        <v>44202</v>
      </c>
      <c r="B27" s="3">
        <v>4</v>
      </c>
    </row>
    <row r="28" spans="1:2" ht="15.5" x14ac:dyDescent="0.35">
      <c r="A28" s="2">
        <v>44204</v>
      </c>
      <c r="B28" s="3">
        <v>3</v>
      </c>
    </row>
    <row r="29" spans="1:2" ht="15.5" x14ac:dyDescent="0.35">
      <c r="A29" s="2">
        <v>44207</v>
      </c>
      <c r="B29" s="3">
        <v>4</v>
      </c>
    </row>
    <row r="30" spans="1:2" ht="15.5" x14ac:dyDescent="0.35">
      <c r="A30" s="2">
        <v>44324</v>
      </c>
      <c r="B30" s="3">
        <v>4</v>
      </c>
    </row>
    <row r="31" spans="1:2" ht="15.5" x14ac:dyDescent="0.35">
      <c r="A31" s="2">
        <v>44338</v>
      </c>
      <c r="B31" s="3">
        <v>4</v>
      </c>
    </row>
    <row r="32" spans="1:2" ht="15.5" x14ac:dyDescent="0.35">
      <c r="A32" s="2">
        <v>44403</v>
      </c>
      <c r="B32" s="3">
        <v>4</v>
      </c>
    </row>
    <row r="33" spans="1:2" ht="15.5" x14ac:dyDescent="0.35">
      <c r="A33" s="2">
        <v>44458</v>
      </c>
      <c r="B33" s="3">
        <v>4</v>
      </c>
    </row>
    <row r="34" spans="1:2" ht="15.5" x14ac:dyDescent="0.35">
      <c r="A34" s="2">
        <v>44507</v>
      </c>
      <c r="B34" s="3">
        <v>4</v>
      </c>
    </row>
    <row r="35" spans="1:2" ht="15.5" x14ac:dyDescent="0.35">
      <c r="A35" s="2">
        <v>44512</v>
      </c>
      <c r="B35" s="3">
        <v>5</v>
      </c>
    </row>
    <row r="36" spans="1:2" ht="15.5" x14ac:dyDescent="0.35">
      <c r="A36" s="2">
        <v>44512</v>
      </c>
      <c r="B36" s="3">
        <v>5</v>
      </c>
    </row>
    <row r="37" spans="1:2" ht="15.5" x14ac:dyDescent="0.35">
      <c r="A37" s="2">
        <v>44513</v>
      </c>
      <c r="B37" s="3">
        <v>5</v>
      </c>
    </row>
    <row r="38" spans="1:2" ht="15.5" x14ac:dyDescent="0.35">
      <c r="A38" s="2">
        <v>44626</v>
      </c>
      <c r="B38" s="3">
        <v>6</v>
      </c>
    </row>
    <row r="39" spans="1:2" ht="15.5" x14ac:dyDescent="0.35">
      <c r="A39" s="2">
        <v>44684</v>
      </c>
      <c r="B39" s="3">
        <v>4</v>
      </c>
    </row>
    <row r="40" spans="1:2" ht="15.5" x14ac:dyDescent="0.35">
      <c r="A40" s="2">
        <v>44684</v>
      </c>
      <c r="B40" s="3">
        <v>4</v>
      </c>
    </row>
    <row r="41" spans="1:2" ht="15.5" x14ac:dyDescent="0.35">
      <c r="A41" s="2">
        <v>44769</v>
      </c>
      <c r="B41" s="3">
        <v>7</v>
      </c>
    </row>
    <row r="42" spans="1:2" ht="15.5" x14ac:dyDescent="0.35">
      <c r="A42" s="2">
        <v>44813</v>
      </c>
      <c r="B42" s="3">
        <v>4</v>
      </c>
    </row>
    <row r="43" spans="1:2" ht="15.5" x14ac:dyDescent="0.35">
      <c r="A43" s="2">
        <v>44813</v>
      </c>
      <c r="B43" s="3">
        <v>4</v>
      </c>
    </row>
    <row r="44" spans="1:2" ht="15.5" x14ac:dyDescent="0.35">
      <c r="A44" s="2">
        <v>44841</v>
      </c>
      <c r="B44" s="3">
        <v>4</v>
      </c>
    </row>
    <row r="45" spans="1:2" ht="15.5" x14ac:dyDescent="0.35">
      <c r="A45" s="2">
        <v>44884</v>
      </c>
      <c r="B45" s="3">
        <v>4</v>
      </c>
    </row>
    <row r="46" spans="1:2" ht="15.5" x14ac:dyDescent="0.35">
      <c r="A46" s="2">
        <v>44913</v>
      </c>
      <c r="B46" s="3">
        <v>5</v>
      </c>
    </row>
    <row r="47" spans="1:2" ht="15.5" x14ac:dyDescent="0.35">
      <c r="A47" s="2">
        <v>44937</v>
      </c>
      <c r="B47" s="3">
        <v>5</v>
      </c>
    </row>
    <row r="48" spans="1:2" ht="15.5" x14ac:dyDescent="0.35">
      <c r="A48" s="2">
        <v>44950</v>
      </c>
      <c r="B48" s="3">
        <v>6</v>
      </c>
    </row>
    <row r="49" spans="1:2" ht="15.5" x14ac:dyDescent="0.35">
      <c r="A49" s="2">
        <v>44957</v>
      </c>
      <c r="B49" s="3">
        <v>6</v>
      </c>
    </row>
    <row r="50" spans="1:2" ht="15.5" x14ac:dyDescent="0.35">
      <c r="A50" s="2">
        <v>44957</v>
      </c>
      <c r="B50" s="3">
        <v>5</v>
      </c>
    </row>
    <row r="51" spans="1:2" ht="15.5" x14ac:dyDescent="0.35">
      <c r="A51" s="2">
        <v>44968</v>
      </c>
      <c r="B51" s="3">
        <v>1</v>
      </c>
    </row>
    <row r="52" spans="1:2" ht="15.5" x14ac:dyDescent="0.35">
      <c r="A52" s="2">
        <v>44973</v>
      </c>
      <c r="B52" s="3">
        <v>5</v>
      </c>
    </row>
    <row r="53" spans="1:2" ht="15.5" x14ac:dyDescent="0.35">
      <c r="A53" s="2">
        <v>45044</v>
      </c>
      <c r="B53" s="3">
        <v>6</v>
      </c>
    </row>
    <row r="54" spans="1:2" ht="15.5" x14ac:dyDescent="0.35">
      <c r="A54" s="2">
        <v>45211</v>
      </c>
      <c r="B54" s="3">
        <v>3</v>
      </c>
    </row>
    <row r="55" spans="1:2" ht="15.5" x14ac:dyDescent="0.35">
      <c r="A55" s="2">
        <v>45462</v>
      </c>
      <c r="B55" s="3">
        <v>3</v>
      </c>
    </row>
    <row r="56" spans="1:2" ht="15.5" x14ac:dyDescent="0.35">
      <c r="A56" s="2">
        <v>45510</v>
      </c>
      <c r="B56" s="3">
        <v>5</v>
      </c>
    </row>
    <row r="57" spans="1:2" ht="15.5" x14ac:dyDescent="0.35">
      <c r="A57" s="2">
        <v>45526</v>
      </c>
      <c r="B57" s="3">
        <v>5</v>
      </c>
    </row>
    <row r="58" spans="1:2" ht="15.5" x14ac:dyDescent="0.35">
      <c r="A58" s="2">
        <v>45569</v>
      </c>
      <c r="B58" s="3">
        <v>4</v>
      </c>
    </row>
    <row r="59" spans="1:2" ht="15.5" x14ac:dyDescent="0.35">
      <c r="A59" s="2">
        <v>45597</v>
      </c>
      <c r="B59" s="3">
        <v>3</v>
      </c>
    </row>
    <row r="60" spans="1:2" ht="15.5" x14ac:dyDescent="0.35">
      <c r="A60" s="2">
        <v>45601</v>
      </c>
      <c r="B60" s="3">
        <v>5</v>
      </c>
    </row>
    <row r="61" spans="1:2" ht="15.5" x14ac:dyDescent="0.35">
      <c r="A61" s="2">
        <v>45603</v>
      </c>
      <c r="B61" s="3">
        <v>3</v>
      </c>
    </row>
    <row r="62" spans="1:2" ht="15.5" x14ac:dyDescent="0.35">
      <c r="A62" s="2">
        <v>45617</v>
      </c>
      <c r="B62" s="3">
        <v>5</v>
      </c>
    </row>
    <row r="63" spans="1:2" ht="15.5" x14ac:dyDescent="0.35">
      <c r="A63" s="2">
        <v>45626</v>
      </c>
      <c r="B63" s="3">
        <v>3</v>
      </c>
    </row>
    <row r="64" spans="1:2" ht="15.5" x14ac:dyDescent="0.35">
      <c r="A64" s="2">
        <v>45640</v>
      </c>
      <c r="B64" s="3">
        <v>5</v>
      </c>
    </row>
    <row r="65" spans="1:2" ht="15.5" x14ac:dyDescent="0.35">
      <c r="A65" s="2">
        <v>45641</v>
      </c>
      <c r="B65" s="3">
        <v>4</v>
      </c>
    </row>
    <row r="66" spans="1:2" ht="15.5" x14ac:dyDescent="0.35">
      <c r="A66" s="2">
        <v>45645</v>
      </c>
      <c r="B66" s="3">
        <v>6</v>
      </c>
    </row>
    <row r="67" spans="1:2" ht="15.5" x14ac:dyDescent="0.35">
      <c r="A67" s="2">
        <v>45645</v>
      </c>
      <c r="B67" s="3">
        <v>6</v>
      </c>
    </row>
    <row r="68" spans="1:2" ht="15.5" x14ac:dyDescent="0.35">
      <c r="A68" s="2">
        <v>45650</v>
      </c>
      <c r="B68" s="3">
        <v>6</v>
      </c>
    </row>
    <row r="69" spans="1:2" ht="15.5" x14ac:dyDescent="0.35">
      <c r="A69" s="2">
        <v>45656</v>
      </c>
      <c r="B69" s="3">
        <v>5</v>
      </c>
    </row>
    <row r="70" spans="1:2" ht="15.5" x14ac:dyDescent="0.35">
      <c r="A70" s="2">
        <v>45661</v>
      </c>
      <c r="B70" s="3">
        <v>4</v>
      </c>
    </row>
    <row r="71" spans="1:2" ht="15.5" x14ac:dyDescent="0.35">
      <c r="A71" s="2">
        <v>45663</v>
      </c>
      <c r="B71" s="3">
        <v>5</v>
      </c>
    </row>
    <row r="72" spans="1:2" ht="15.5" x14ac:dyDescent="0.35">
      <c r="A72" s="2">
        <v>45668</v>
      </c>
      <c r="B72" s="3">
        <v>5</v>
      </c>
    </row>
    <row r="73" spans="1:2" ht="15.5" x14ac:dyDescent="0.35">
      <c r="A73" s="2">
        <v>45678</v>
      </c>
      <c r="B73" s="3">
        <v>4</v>
      </c>
    </row>
    <row r="74" spans="1:2" ht="15.5" x14ac:dyDescent="0.35">
      <c r="A74" s="2">
        <v>45684</v>
      </c>
      <c r="B74" s="3">
        <v>4</v>
      </c>
    </row>
    <row r="75" spans="1:2" ht="15.5" x14ac:dyDescent="0.35">
      <c r="A75" s="3"/>
      <c r="B75" s="3"/>
    </row>
    <row r="76" spans="1:2" ht="15.5" x14ac:dyDescent="0.35">
      <c r="A76" s="3"/>
      <c r="B76" s="3"/>
    </row>
    <row r="77" spans="1:2" ht="15.5" x14ac:dyDescent="0.35">
      <c r="A77" s="3"/>
      <c r="B77" s="3"/>
    </row>
    <row r="78" spans="1:2" ht="15.5" x14ac:dyDescent="0.35">
      <c r="A78" s="3"/>
      <c r="B78" s="3"/>
    </row>
    <row r="79" spans="1:2" ht="15.5" x14ac:dyDescent="0.35">
      <c r="A79" s="3"/>
      <c r="B79" s="3"/>
    </row>
    <row r="80" spans="1:2" ht="15.5" x14ac:dyDescent="0.35">
      <c r="A80" s="3"/>
      <c r="B8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7544-AF2A-4BE5-8C1A-E5CE3E5C992A}">
  <dimension ref="A1:N5"/>
  <sheetViews>
    <sheetView workbookViewId="0">
      <selection activeCell="I29" sqref="I29"/>
    </sheetView>
  </sheetViews>
  <sheetFormatPr defaultRowHeight="14" x14ac:dyDescent="0.3"/>
  <cols>
    <col min="1" max="1" width="32.54296875" customWidth="1"/>
    <col min="2" max="2" width="14" customWidth="1"/>
    <col min="3" max="3" width="19.54296875" customWidth="1"/>
    <col min="4" max="4" width="18.08984375" customWidth="1"/>
    <col min="5" max="5" width="14.453125" customWidth="1"/>
    <col min="6" max="6" width="16.36328125" customWidth="1"/>
    <col min="7" max="7" width="17.36328125" customWidth="1"/>
    <col min="8" max="8" width="15.81640625" customWidth="1"/>
    <col min="9" max="9" width="19.7265625" customWidth="1"/>
    <col min="10" max="10" width="14.08984375" customWidth="1"/>
    <col min="11" max="11" width="18.7265625" customWidth="1"/>
  </cols>
  <sheetData>
    <row r="1" spans="1:14" s="7" customFormat="1" ht="42" x14ac:dyDescent="0.3">
      <c r="A1" s="7" t="s">
        <v>34</v>
      </c>
      <c r="B1" s="7" t="s">
        <v>27</v>
      </c>
      <c r="C1" s="7" t="s">
        <v>22</v>
      </c>
      <c r="D1" s="7" t="s">
        <v>23</v>
      </c>
      <c r="E1" s="7" t="s">
        <v>24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66</v>
      </c>
      <c r="M1" s="7" t="s">
        <v>64</v>
      </c>
      <c r="N1" s="7" t="s">
        <v>67</v>
      </c>
    </row>
    <row r="2" spans="1:14" x14ac:dyDescent="0.3">
      <c r="A2" s="8" t="s">
        <v>70</v>
      </c>
      <c r="B2">
        <v>1146.5000000000002</v>
      </c>
      <c r="C2">
        <v>38</v>
      </c>
      <c r="D2">
        <v>5</v>
      </c>
      <c r="E2">
        <v>0</v>
      </c>
      <c r="F2">
        <f>C2/B2</f>
        <v>3.3144352376798948E-2</v>
      </c>
      <c r="G2">
        <f>F2*100</f>
        <v>3.3144352376798949</v>
      </c>
      <c r="H2">
        <f>D2/B2</f>
        <v>4.3610989969472295E-3</v>
      </c>
      <c r="I2">
        <f>H2*100</f>
        <v>0.43610989969472297</v>
      </c>
      <c r="J2">
        <f>E2/B2</f>
        <v>0</v>
      </c>
      <c r="K2">
        <f>J2*100</f>
        <v>0</v>
      </c>
      <c r="L2">
        <v>61</v>
      </c>
      <c r="M2">
        <f>L2/B2</f>
        <v>5.3205407762756202E-2</v>
      </c>
      <c r="N2">
        <f>M2*100</f>
        <v>5.3205407762756201</v>
      </c>
    </row>
    <row r="3" spans="1:14" x14ac:dyDescent="0.3">
      <c r="A3" s="8" t="s">
        <v>71</v>
      </c>
      <c r="B3">
        <v>257.25</v>
      </c>
      <c r="C3">
        <v>0</v>
      </c>
      <c r="D3">
        <v>1</v>
      </c>
      <c r="E3">
        <v>0</v>
      </c>
      <c r="F3">
        <f t="shared" ref="F3:F5" si="0">C3/B3</f>
        <v>0</v>
      </c>
      <c r="G3">
        <f t="shared" ref="G3:G5" si="1">F3*100</f>
        <v>0</v>
      </c>
      <c r="H3">
        <f t="shared" ref="H3:H5" si="2">D3/B3</f>
        <v>3.8872691933916422E-3</v>
      </c>
      <c r="I3">
        <f t="shared" ref="I3:I5" si="3">H3*100</f>
        <v>0.3887269193391642</v>
      </c>
      <c r="J3">
        <f t="shared" ref="J3:J5" si="4">E3/B3</f>
        <v>0</v>
      </c>
      <c r="K3">
        <f t="shared" ref="K3:K5" si="5">J3*100</f>
        <v>0</v>
      </c>
      <c r="L3">
        <v>3</v>
      </c>
      <c r="M3">
        <f t="shared" ref="M3:M5" si="6">L3/B3</f>
        <v>1.1661807580174927E-2</v>
      </c>
      <c r="N3">
        <f t="shared" ref="N3:N5" si="7">M3*100</f>
        <v>1.1661807580174928</v>
      </c>
    </row>
    <row r="4" spans="1:14" x14ac:dyDescent="0.3">
      <c r="A4" s="8" t="s">
        <v>72</v>
      </c>
      <c r="B4">
        <v>2078.35</v>
      </c>
      <c r="C4">
        <v>13</v>
      </c>
      <c r="D4">
        <v>1</v>
      </c>
      <c r="E4">
        <v>0</v>
      </c>
      <c r="F4">
        <f t="shared" si="0"/>
        <v>6.2549618687901464E-3</v>
      </c>
      <c r="G4">
        <f t="shared" si="1"/>
        <v>0.62549618687901465</v>
      </c>
      <c r="H4">
        <f t="shared" si="2"/>
        <v>4.8115091298385742E-4</v>
      </c>
      <c r="I4">
        <f t="shared" si="3"/>
        <v>4.8115091298385745E-2</v>
      </c>
      <c r="J4">
        <f t="shared" si="4"/>
        <v>0</v>
      </c>
      <c r="K4">
        <f t="shared" si="5"/>
        <v>0</v>
      </c>
      <c r="L4">
        <v>19</v>
      </c>
      <c r="M4">
        <f t="shared" si="6"/>
        <v>9.1418673466932901E-3</v>
      </c>
      <c r="N4">
        <f t="shared" si="7"/>
        <v>0.91418673466932898</v>
      </c>
    </row>
    <row r="5" spans="1:14" x14ac:dyDescent="0.3">
      <c r="A5" s="8" t="s">
        <v>73</v>
      </c>
      <c r="B5">
        <v>285.89999999999998</v>
      </c>
      <c r="C5">
        <v>2</v>
      </c>
      <c r="D5">
        <v>0</v>
      </c>
      <c r="E5">
        <v>0</v>
      </c>
      <c r="F5">
        <f t="shared" si="0"/>
        <v>6.9954529555788739E-3</v>
      </c>
      <c r="G5">
        <f t="shared" si="1"/>
        <v>0.69954529555788736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v>10</v>
      </c>
      <c r="M5">
        <f t="shared" si="6"/>
        <v>3.4977264777894375E-2</v>
      </c>
      <c r="N5">
        <f t="shared" si="7"/>
        <v>3.4977264777894375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61137-9508-4E1F-88C5-3ECC4C2F2DB8}">
  <dimension ref="A1:N11"/>
  <sheetViews>
    <sheetView workbookViewId="0">
      <selection activeCell="A2" sqref="A2:N11"/>
    </sheetView>
  </sheetViews>
  <sheetFormatPr defaultRowHeight="14" x14ac:dyDescent="0.3"/>
  <cols>
    <col min="1" max="1" width="10.36328125" customWidth="1"/>
    <col min="2" max="2" width="12.1796875" customWidth="1"/>
    <col min="3" max="3" width="20.453125" customWidth="1"/>
    <col min="4" max="4" width="14.36328125" customWidth="1"/>
    <col min="5" max="5" width="13.26953125" customWidth="1"/>
    <col min="6" max="6" width="15.90625" customWidth="1"/>
    <col min="7" max="7" width="17.7265625" customWidth="1"/>
    <col min="8" max="8" width="16.26953125" customWidth="1"/>
    <col min="9" max="9" width="17.08984375" customWidth="1"/>
    <col min="10" max="10" width="15.26953125" customWidth="1"/>
    <col min="11" max="11" width="18.453125" customWidth="1"/>
  </cols>
  <sheetData>
    <row r="1" spans="1:14" s="4" customFormat="1" ht="42" x14ac:dyDescent="0.3">
      <c r="A1" s="4" t="s">
        <v>0</v>
      </c>
      <c r="B1" s="4" t="s">
        <v>27</v>
      </c>
      <c r="C1" s="4" t="s">
        <v>22</v>
      </c>
      <c r="D1" s="4" t="s">
        <v>23</v>
      </c>
      <c r="E1" s="4" t="s">
        <v>24</v>
      </c>
      <c r="F1" s="7" t="s">
        <v>28</v>
      </c>
      <c r="G1" s="7" t="s">
        <v>29</v>
      </c>
      <c r="H1" s="7" t="s">
        <v>35</v>
      </c>
      <c r="I1" s="7" t="s">
        <v>31</v>
      </c>
      <c r="J1" s="7" t="s">
        <v>32</v>
      </c>
      <c r="K1" s="7" t="s">
        <v>33</v>
      </c>
      <c r="L1" s="4" t="s">
        <v>54</v>
      </c>
      <c r="M1" s="4" t="s">
        <v>64</v>
      </c>
      <c r="N1" s="4" t="s">
        <v>65</v>
      </c>
    </row>
    <row r="2" spans="1:14" x14ac:dyDescent="0.3">
      <c r="A2" s="8">
        <v>2016</v>
      </c>
      <c r="B2">
        <v>33.1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  <c r="L2">
        <v>2</v>
      </c>
      <c r="M2">
        <v>6.0422960725075525E-2</v>
      </c>
      <c r="N2">
        <v>6.0422960725075523</v>
      </c>
    </row>
    <row r="3" spans="1:14" x14ac:dyDescent="0.3">
      <c r="A3" s="8">
        <v>2017</v>
      </c>
      <c r="B3">
        <v>103.39999999999999</v>
      </c>
      <c r="C3">
        <v>0</v>
      </c>
      <c r="D3">
        <v>0</v>
      </c>
      <c r="E3">
        <v>0</v>
      </c>
      <c r="F3">
        <f t="shared" ref="F3:F11" si="0">C3/B3</f>
        <v>0</v>
      </c>
      <c r="G3">
        <f t="shared" ref="G3:G11" si="1">F3*100</f>
        <v>0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  <c r="L3">
        <v>0</v>
      </c>
      <c r="M3">
        <v>0</v>
      </c>
      <c r="N3">
        <v>0</v>
      </c>
    </row>
    <row r="4" spans="1:14" x14ac:dyDescent="0.3">
      <c r="A4" s="8">
        <v>2018</v>
      </c>
      <c r="B4">
        <v>377.09999999999997</v>
      </c>
      <c r="C4">
        <v>3</v>
      </c>
      <c r="D4">
        <v>0</v>
      </c>
      <c r="E4">
        <v>0</v>
      </c>
      <c r="F4">
        <f t="shared" si="0"/>
        <v>7.955449482895784E-3</v>
      </c>
      <c r="G4">
        <f t="shared" si="1"/>
        <v>0.79554494828957845</v>
      </c>
      <c r="H4">
        <f t="shared" si="2"/>
        <v>0</v>
      </c>
      <c r="I4">
        <f t="shared" si="3"/>
        <v>0</v>
      </c>
      <c r="J4">
        <f t="shared" si="4"/>
        <v>0</v>
      </c>
      <c r="K4">
        <f t="shared" si="5"/>
        <v>0</v>
      </c>
      <c r="L4">
        <v>6</v>
      </c>
      <c r="M4">
        <v>1.5910898965791568E-2</v>
      </c>
      <c r="N4">
        <v>1.5910898965791569</v>
      </c>
    </row>
    <row r="5" spans="1:14" x14ac:dyDescent="0.3">
      <c r="A5" s="8">
        <v>2019</v>
      </c>
      <c r="B5">
        <v>377.44999999999993</v>
      </c>
      <c r="C5">
        <v>9</v>
      </c>
      <c r="D5">
        <v>0</v>
      </c>
      <c r="E5">
        <v>0</v>
      </c>
      <c r="F5">
        <f t="shared" si="0"/>
        <v>2.3844217777189036E-2</v>
      </c>
      <c r="G5">
        <f t="shared" si="1"/>
        <v>2.3844217777189036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v>9</v>
      </c>
      <c r="M5">
        <v>2.3844217777189036E-2</v>
      </c>
      <c r="N5">
        <v>2.3844217777189036</v>
      </c>
    </row>
    <row r="6" spans="1:14" x14ac:dyDescent="0.3">
      <c r="A6" s="8">
        <v>2020</v>
      </c>
      <c r="B6">
        <v>310.35000000000002</v>
      </c>
      <c r="C6">
        <v>5</v>
      </c>
      <c r="D6">
        <v>0</v>
      </c>
      <c r="E6">
        <v>0</v>
      </c>
      <c r="F6">
        <f t="shared" si="0"/>
        <v>1.6110842597067826E-2</v>
      </c>
      <c r="G6">
        <f t="shared" si="1"/>
        <v>1.6110842597067827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v>6</v>
      </c>
      <c r="M6">
        <v>1.9333011116481391E-2</v>
      </c>
      <c r="N6">
        <v>1.9333011116481391</v>
      </c>
    </row>
    <row r="7" spans="1:14" x14ac:dyDescent="0.3">
      <c r="A7" s="8">
        <v>2021</v>
      </c>
      <c r="B7">
        <v>423.90000000000003</v>
      </c>
      <c r="C7">
        <v>8</v>
      </c>
      <c r="D7">
        <v>0</v>
      </c>
      <c r="E7">
        <v>0</v>
      </c>
      <c r="F7">
        <f t="shared" si="0"/>
        <v>1.8872375560273647E-2</v>
      </c>
      <c r="G7">
        <f t="shared" si="1"/>
        <v>1.8872375560273646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  <c r="L7">
        <v>14</v>
      </c>
      <c r="M7">
        <v>3.3026657230478887E-2</v>
      </c>
      <c r="N7">
        <v>3.3026657230478889</v>
      </c>
    </row>
    <row r="8" spans="1:14" x14ac:dyDescent="0.3">
      <c r="A8" s="8">
        <v>2022</v>
      </c>
      <c r="B8">
        <v>460.19999999999993</v>
      </c>
      <c r="C8">
        <v>6</v>
      </c>
      <c r="D8">
        <v>2</v>
      </c>
      <c r="E8">
        <v>0</v>
      </c>
      <c r="F8">
        <f t="shared" si="0"/>
        <v>1.3037809647979142E-2</v>
      </c>
      <c r="G8">
        <f t="shared" si="1"/>
        <v>1.3037809647979142</v>
      </c>
      <c r="H8">
        <f t="shared" si="2"/>
        <v>4.3459365493263803E-3</v>
      </c>
      <c r="I8">
        <f t="shared" si="3"/>
        <v>0.43459365493263802</v>
      </c>
      <c r="J8">
        <f t="shared" si="4"/>
        <v>0</v>
      </c>
      <c r="K8">
        <f t="shared" si="5"/>
        <v>0</v>
      </c>
      <c r="L8">
        <v>13</v>
      </c>
      <c r="M8">
        <v>2.8248587570621472E-2</v>
      </c>
      <c r="N8">
        <v>2.8248587570621471</v>
      </c>
    </row>
    <row r="9" spans="1:14" x14ac:dyDescent="0.3">
      <c r="A9" s="8">
        <v>2023</v>
      </c>
      <c r="B9">
        <v>480.75</v>
      </c>
      <c r="C9">
        <v>5</v>
      </c>
      <c r="D9">
        <v>2</v>
      </c>
      <c r="E9">
        <v>0</v>
      </c>
      <c r="F9">
        <f t="shared" si="0"/>
        <v>1.0400416016640665E-2</v>
      </c>
      <c r="G9">
        <f t="shared" si="1"/>
        <v>1.0400416016640666</v>
      </c>
      <c r="H9">
        <f t="shared" si="2"/>
        <v>4.1601664066562667E-3</v>
      </c>
      <c r="I9">
        <f t="shared" si="3"/>
        <v>0.41601664066562666</v>
      </c>
      <c r="J9">
        <f t="shared" si="4"/>
        <v>0</v>
      </c>
      <c r="K9">
        <f t="shared" si="5"/>
        <v>0</v>
      </c>
      <c r="L9">
        <v>17</v>
      </c>
      <c r="M9">
        <v>3.5361414456578262E-2</v>
      </c>
      <c r="N9">
        <v>3.5361414456578264</v>
      </c>
    </row>
    <row r="10" spans="1:14" x14ac:dyDescent="0.3">
      <c r="A10" s="8">
        <v>2024</v>
      </c>
      <c r="B10">
        <v>885.05000000000007</v>
      </c>
      <c r="C10">
        <v>12</v>
      </c>
      <c r="D10">
        <v>3</v>
      </c>
      <c r="E10">
        <v>0</v>
      </c>
      <c r="F10">
        <f t="shared" si="0"/>
        <v>1.355855601378453E-2</v>
      </c>
      <c r="G10">
        <f t="shared" si="1"/>
        <v>1.3558556013784531</v>
      </c>
      <c r="H10">
        <f t="shared" si="2"/>
        <v>3.3896390034461325E-3</v>
      </c>
      <c r="I10">
        <f t="shared" si="3"/>
        <v>0.33896390034461327</v>
      </c>
      <c r="J10">
        <f t="shared" si="4"/>
        <v>0</v>
      </c>
      <c r="K10">
        <f t="shared" si="5"/>
        <v>0</v>
      </c>
      <c r="L10">
        <v>16</v>
      </c>
      <c r="M10">
        <v>1.807807468504604E-2</v>
      </c>
      <c r="N10">
        <v>1.8078074685046039</v>
      </c>
    </row>
    <row r="11" spans="1:14" x14ac:dyDescent="0.3">
      <c r="A11" s="8">
        <v>2025</v>
      </c>
      <c r="B11">
        <v>316.7</v>
      </c>
      <c r="C11">
        <v>5</v>
      </c>
      <c r="D11">
        <v>0</v>
      </c>
      <c r="E11">
        <v>0</v>
      </c>
      <c r="F11">
        <f t="shared" si="0"/>
        <v>1.5787811809283233E-2</v>
      </c>
      <c r="G11">
        <f t="shared" si="1"/>
        <v>1.5787811809283232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  <c r="L11">
        <v>10</v>
      </c>
      <c r="M11">
        <v>3.1575623618566466E-2</v>
      </c>
      <c r="N11">
        <v>3.1575623618566464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D033-50E9-43BB-A578-EF9ADC530E41}">
  <dimension ref="A1:H12"/>
  <sheetViews>
    <sheetView tabSelected="1" workbookViewId="0">
      <selection activeCell="E13" sqref="E13"/>
    </sheetView>
  </sheetViews>
  <sheetFormatPr defaultRowHeight="14" x14ac:dyDescent="0.3"/>
  <cols>
    <col min="1" max="1" width="10.36328125" customWidth="1"/>
    <col min="2" max="2" width="12.81640625" customWidth="1"/>
    <col min="3" max="3" width="16.453125" customWidth="1"/>
    <col min="4" max="4" width="12.90625" customWidth="1"/>
    <col min="5" max="5" width="14.90625" customWidth="1"/>
    <col min="8" max="8" width="12.453125" customWidth="1"/>
  </cols>
  <sheetData>
    <row r="1" spans="1:8" s="7" customFormat="1" ht="28" x14ac:dyDescent="0.3">
      <c r="A1" s="7" t="s">
        <v>36</v>
      </c>
      <c r="B1" s="7" t="s">
        <v>27</v>
      </c>
      <c r="C1" s="7" t="s">
        <v>39</v>
      </c>
      <c r="D1" s="7" t="s">
        <v>37</v>
      </c>
      <c r="E1" s="7" t="s">
        <v>38</v>
      </c>
      <c r="F1" s="7" t="s">
        <v>54</v>
      </c>
      <c r="G1" s="7" t="s">
        <v>64</v>
      </c>
      <c r="H1" s="7" t="s">
        <v>65</v>
      </c>
    </row>
    <row r="2" spans="1:8" x14ac:dyDescent="0.3">
      <c r="A2">
        <v>2016</v>
      </c>
      <c r="B2">
        <v>33.1</v>
      </c>
      <c r="C2">
        <v>0</v>
      </c>
      <c r="D2">
        <f>C2/B2</f>
        <v>0</v>
      </c>
      <c r="E2">
        <f>D2*100</f>
        <v>0</v>
      </c>
      <c r="F2">
        <v>2</v>
      </c>
      <c r="G2">
        <f>F2/B2</f>
        <v>6.0422960725075525E-2</v>
      </c>
      <c r="H2">
        <f>G2*100</f>
        <v>6.0422960725075523</v>
      </c>
    </row>
    <row r="3" spans="1:8" x14ac:dyDescent="0.3">
      <c r="A3">
        <v>2017</v>
      </c>
      <c r="B3">
        <v>103.39999999999999</v>
      </c>
      <c r="C3">
        <v>0</v>
      </c>
      <c r="D3">
        <f t="shared" ref="D3:D11" si="0">C3/B3</f>
        <v>0</v>
      </c>
      <c r="E3">
        <f t="shared" ref="E3:E11" si="1">D3*100</f>
        <v>0</v>
      </c>
      <c r="F3">
        <v>0</v>
      </c>
      <c r="G3">
        <f t="shared" ref="G3:G11" si="2">F3/B3</f>
        <v>0</v>
      </c>
      <c r="H3">
        <f t="shared" ref="H3:H11" si="3">G3*100</f>
        <v>0</v>
      </c>
    </row>
    <row r="4" spans="1:8" x14ac:dyDescent="0.3">
      <c r="A4">
        <v>2018</v>
      </c>
      <c r="B4">
        <v>377.09999999999997</v>
      </c>
      <c r="C4">
        <v>3</v>
      </c>
      <c r="D4">
        <f t="shared" si="0"/>
        <v>7.955449482895784E-3</v>
      </c>
      <c r="E4">
        <f t="shared" si="1"/>
        <v>0.79554494828957845</v>
      </c>
      <c r="F4">
        <v>6</v>
      </c>
      <c r="G4">
        <f t="shared" si="2"/>
        <v>1.5910898965791568E-2</v>
      </c>
      <c r="H4">
        <f t="shared" si="3"/>
        <v>1.5910898965791569</v>
      </c>
    </row>
    <row r="5" spans="1:8" x14ac:dyDescent="0.3">
      <c r="A5">
        <v>2019</v>
      </c>
      <c r="B5">
        <v>377.44999999999993</v>
      </c>
      <c r="C5">
        <v>9</v>
      </c>
      <c r="D5">
        <f t="shared" si="0"/>
        <v>2.3844217777189036E-2</v>
      </c>
      <c r="E5">
        <f t="shared" si="1"/>
        <v>2.3844217777189036</v>
      </c>
      <c r="F5">
        <v>9</v>
      </c>
      <c r="G5">
        <f t="shared" si="2"/>
        <v>2.3844217777189036E-2</v>
      </c>
      <c r="H5">
        <f t="shared" si="3"/>
        <v>2.3844217777189036</v>
      </c>
    </row>
    <row r="6" spans="1:8" x14ac:dyDescent="0.3">
      <c r="A6">
        <v>2020</v>
      </c>
      <c r="B6">
        <v>310.35000000000002</v>
      </c>
      <c r="C6">
        <v>5</v>
      </c>
      <c r="D6">
        <f t="shared" si="0"/>
        <v>1.6110842597067826E-2</v>
      </c>
      <c r="E6">
        <f t="shared" si="1"/>
        <v>1.6110842597067827</v>
      </c>
      <c r="F6">
        <v>6</v>
      </c>
      <c r="G6">
        <f t="shared" si="2"/>
        <v>1.9333011116481391E-2</v>
      </c>
      <c r="H6">
        <f t="shared" si="3"/>
        <v>1.9333011116481391</v>
      </c>
    </row>
    <row r="7" spans="1:8" x14ac:dyDescent="0.3">
      <c r="A7">
        <v>2021</v>
      </c>
      <c r="B7">
        <v>423.90000000000003</v>
      </c>
      <c r="C7">
        <v>8</v>
      </c>
      <c r="D7">
        <f t="shared" si="0"/>
        <v>1.8872375560273647E-2</v>
      </c>
      <c r="E7">
        <f t="shared" si="1"/>
        <v>1.8872375560273646</v>
      </c>
      <c r="F7">
        <v>14</v>
      </c>
      <c r="G7">
        <f t="shared" si="2"/>
        <v>3.3026657230478887E-2</v>
      </c>
      <c r="H7">
        <f t="shared" si="3"/>
        <v>3.3026657230478889</v>
      </c>
    </row>
    <row r="8" spans="1:8" x14ac:dyDescent="0.3">
      <c r="A8">
        <v>2022</v>
      </c>
      <c r="B8">
        <v>460.19999999999993</v>
      </c>
      <c r="C8">
        <v>8</v>
      </c>
      <c r="D8">
        <f t="shared" si="0"/>
        <v>1.7383746197305521E-2</v>
      </c>
      <c r="E8">
        <f t="shared" si="1"/>
        <v>1.7383746197305521</v>
      </c>
      <c r="F8">
        <v>13</v>
      </c>
      <c r="G8">
        <f t="shared" si="2"/>
        <v>2.8248587570621472E-2</v>
      </c>
      <c r="H8">
        <f t="shared" si="3"/>
        <v>2.8248587570621471</v>
      </c>
    </row>
    <row r="9" spans="1:8" x14ac:dyDescent="0.3">
      <c r="A9">
        <v>2023</v>
      </c>
      <c r="B9">
        <v>480.75</v>
      </c>
      <c r="C9">
        <v>7</v>
      </c>
      <c r="D9">
        <f t="shared" si="0"/>
        <v>1.4560582423296931E-2</v>
      </c>
      <c r="E9">
        <f t="shared" si="1"/>
        <v>1.4560582423296931</v>
      </c>
      <c r="F9">
        <v>17</v>
      </c>
      <c r="G9">
        <f t="shared" si="2"/>
        <v>3.5361414456578262E-2</v>
      </c>
      <c r="H9">
        <f t="shared" si="3"/>
        <v>3.5361414456578264</v>
      </c>
    </row>
    <row r="10" spans="1:8" x14ac:dyDescent="0.3">
      <c r="A10">
        <v>2024</v>
      </c>
      <c r="B10">
        <v>885.05000000000007</v>
      </c>
      <c r="C10">
        <v>15</v>
      </c>
      <c r="D10">
        <f t="shared" si="0"/>
        <v>1.6948195017230664E-2</v>
      </c>
      <c r="E10">
        <f t="shared" si="1"/>
        <v>1.6948195017230665</v>
      </c>
      <c r="F10">
        <v>16</v>
      </c>
      <c r="G10">
        <f t="shared" si="2"/>
        <v>1.807807468504604E-2</v>
      </c>
      <c r="H10">
        <f t="shared" si="3"/>
        <v>1.8078074685046039</v>
      </c>
    </row>
    <row r="11" spans="1:8" x14ac:dyDescent="0.3">
      <c r="A11">
        <v>2025</v>
      </c>
      <c r="B11">
        <v>316.7</v>
      </c>
      <c r="C11">
        <v>5</v>
      </c>
      <c r="D11">
        <f t="shared" si="0"/>
        <v>1.5787811809283233E-2</v>
      </c>
      <c r="E11">
        <f t="shared" si="1"/>
        <v>1.5787811809283232</v>
      </c>
      <c r="F11">
        <v>10</v>
      </c>
      <c r="G11">
        <f t="shared" si="2"/>
        <v>3.1575623618566466E-2</v>
      </c>
      <c r="H11">
        <f t="shared" si="3"/>
        <v>3.1575623618566464</v>
      </c>
    </row>
    <row r="12" spans="1:8" x14ac:dyDescent="0.3">
      <c r="E12">
        <f>AVERAGE(E2:E11)</f>
        <v>1.3146322086454265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59D4D-09AE-44FE-B95E-D4C0AD68E8A7}">
  <dimension ref="A1:L114"/>
  <sheetViews>
    <sheetView workbookViewId="0">
      <pane ySplit="1" topLeftCell="A101" activePane="bottomLeft" state="frozen"/>
      <selection pane="bottomLeft" activeCell="E115" sqref="E115"/>
    </sheetView>
  </sheetViews>
  <sheetFormatPr defaultRowHeight="14" x14ac:dyDescent="0.3"/>
  <cols>
    <col min="3" max="3" width="32.54296875" customWidth="1"/>
    <col min="9" max="9" width="10.36328125" customWidth="1"/>
    <col min="10" max="10" width="19.7265625" customWidth="1"/>
    <col min="11" max="11" width="14.81640625" customWidth="1"/>
    <col min="12" max="12" width="14.1796875" customWidth="1"/>
  </cols>
  <sheetData>
    <row r="1" spans="1:12" ht="42" x14ac:dyDescent="0.3">
      <c r="A1" s="7" t="s">
        <v>0</v>
      </c>
      <c r="B1" s="7" t="s">
        <v>1</v>
      </c>
      <c r="C1" s="7" t="s">
        <v>3</v>
      </c>
      <c r="D1" s="7" t="s">
        <v>2</v>
      </c>
      <c r="E1" s="7" t="s">
        <v>20</v>
      </c>
      <c r="F1" s="7" t="s">
        <v>54</v>
      </c>
      <c r="G1" s="15" t="s">
        <v>55</v>
      </c>
      <c r="H1" s="15" t="s">
        <v>69</v>
      </c>
      <c r="I1" s="7" t="s">
        <v>21</v>
      </c>
      <c r="J1" s="7" t="s">
        <v>22</v>
      </c>
      <c r="K1" s="7" t="s">
        <v>23</v>
      </c>
      <c r="L1" s="7" t="s">
        <v>24</v>
      </c>
    </row>
    <row r="2" spans="1:12" x14ac:dyDescent="0.3">
      <c r="A2" s="6">
        <v>2016</v>
      </c>
      <c r="B2" s="5" t="s">
        <v>4</v>
      </c>
      <c r="C2" s="5" t="s">
        <v>5</v>
      </c>
      <c r="D2" s="6">
        <v>0</v>
      </c>
      <c r="E2">
        <f>D2/60</f>
        <v>0</v>
      </c>
      <c r="F2" s="6">
        <v>0</v>
      </c>
      <c r="G2" s="14" t="s">
        <v>56</v>
      </c>
      <c r="H2" s="14" t="s">
        <v>56</v>
      </c>
      <c r="I2">
        <v>0</v>
      </c>
      <c r="J2">
        <v>0</v>
      </c>
      <c r="K2">
        <v>0</v>
      </c>
      <c r="L2">
        <v>0</v>
      </c>
    </row>
    <row r="3" spans="1:12" x14ac:dyDescent="0.3">
      <c r="A3" s="6">
        <v>2016</v>
      </c>
      <c r="B3" s="5" t="s">
        <v>6</v>
      </c>
      <c r="C3" s="5" t="s">
        <v>5</v>
      </c>
      <c r="D3" s="6">
        <v>0</v>
      </c>
      <c r="E3">
        <f t="shared" ref="E3:E66" si="0">D3/60</f>
        <v>0</v>
      </c>
      <c r="F3" s="6">
        <v>0</v>
      </c>
      <c r="G3" s="14" t="s">
        <v>56</v>
      </c>
      <c r="H3" s="14" t="s">
        <v>56</v>
      </c>
      <c r="I3">
        <v>0</v>
      </c>
      <c r="J3">
        <v>0</v>
      </c>
      <c r="K3">
        <v>0</v>
      </c>
      <c r="L3">
        <v>0</v>
      </c>
    </row>
    <row r="4" spans="1:12" x14ac:dyDescent="0.3">
      <c r="A4" s="6">
        <v>2016</v>
      </c>
      <c r="B4" s="5" t="s">
        <v>7</v>
      </c>
      <c r="C4" s="5" t="s">
        <v>8</v>
      </c>
      <c r="D4" s="6">
        <v>0</v>
      </c>
      <c r="E4">
        <f t="shared" si="0"/>
        <v>0</v>
      </c>
      <c r="F4" s="6">
        <v>0</v>
      </c>
      <c r="G4" s="14" t="s">
        <v>56</v>
      </c>
      <c r="H4" s="14" t="s">
        <v>56</v>
      </c>
      <c r="I4">
        <v>0</v>
      </c>
      <c r="J4">
        <v>0</v>
      </c>
      <c r="K4">
        <v>0</v>
      </c>
      <c r="L4">
        <v>0</v>
      </c>
    </row>
    <row r="5" spans="1:12" x14ac:dyDescent="0.3">
      <c r="A5" s="6">
        <v>2016</v>
      </c>
      <c r="B5" s="5" t="s">
        <v>9</v>
      </c>
      <c r="C5" s="5" t="s">
        <v>10</v>
      </c>
      <c r="D5" s="6">
        <v>0</v>
      </c>
      <c r="E5">
        <f t="shared" si="0"/>
        <v>0</v>
      </c>
      <c r="F5" s="6">
        <v>0</v>
      </c>
      <c r="G5" s="14" t="s">
        <v>56</v>
      </c>
      <c r="H5" s="14" t="s">
        <v>56</v>
      </c>
      <c r="I5">
        <v>0</v>
      </c>
      <c r="J5">
        <v>0</v>
      </c>
      <c r="K5">
        <v>0</v>
      </c>
      <c r="L5">
        <v>0</v>
      </c>
    </row>
    <row r="6" spans="1:12" x14ac:dyDescent="0.3">
      <c r="A6" s="6">
        <v>2016</v>
      </c>
      <c r="B6" s="5" t="s">
        <v>11</v>
      </c>
      <c r="C6" s="5" t="s">
        <v>10</v>
      </c>
      <c r="D6" s="6">
        <v>0</v>
      </c>
      <c r="E6">
        <f t="shared" si="0"/>
        <v>0</v>
      </c>
      <c r="F6" s="6">
        <v>0</v>
      </c>
      <c r="G6" s="14" t="s">
        <v>56</v>
      </c>
      <c r="H6" s="14" t="s">
        <v>56</v>
      </c>
      <c r="I6">
        <v>0</v>
      </c>
      <c r="J6">
        <v>0</v>
      </c>
      <c r="K6">
        <v>0</v>
      </c>
      <c r="L6">
        <v>0</v>
      </c>
    </row>
    <row r="7" spans="1:12" x14ac:dyDescent="0.3">
      <c r="A7" s="6">
        <v>2016</v>
      </c>
      <c r="B7" s="5" t="s">
        <v>12</v>
      </c>
      <c r="C7" s="5" t="s">
        <v>10</v>
      </c>
      <c r="D7" s="6">
        <v>0</v>
      </c>
      <c r="E7">
        <f t="shared" si="0"/>
        <v>0</v>
      </c>
      <c r="F7" s="6">
        <v>0</v>
      </c>
      <c r="G7" s="14" t="s">
        <v>56</v>
      </c>
      <c r="H7" s="14" t="s">
        <v>56</v>
      </c>
      <c r="I7">
        <v>0</v>
      </c>
      <c r="J7">
        <v>0</v>
      </c>
      <c r="K7">
        <v>0</v>
      </c>
      <c r="L7">
        <v>0</v>
      </c>
    </row>
    <row r="8" spans="1:12" x14ac:dyDescent="0.3">
      <c r="A8" s="6">
        <v>2016</v>
      </c>
      <c r="B8" s="5" t="s">
        <v>13</v>
      </c>
      <c r="C8" s="5" t="s">
        <v>10</v>
      </c>
      <c r="D8" s="6">
        <v>0</v>
      </c>
      <c r="E8">
        <f t="shared" si="0"/>
        <v>0</v>
      </c>
      <c r="F8" s="6">
        <v>0</v>
      </c>
      <c r="G8" s="14" t="s">
        <v>56</v>
      </c>
      <c r="H8" s="14" t="s">
        <v>56</v>
      </c>
      <c r="I8">
        <v>0</v>
      </c>
      <c r="J8">
        <v>0</v>
      </c>
      <c r="K8">
        <v>0</v>
      </c>
      <c r="L8">
        <v>0</v>
      </c>
    </row>
    <row r="9" spans="1:12" x14ac:dyDescent="0.3">
      <c r="A9" s="6">
        <v>2016</v>
      </c>
      <c r="B9" s="5" t="s">
        <v>14</v>
      </c>
      <c r="C9" s="5" t="s">
        <v>10</v>
      </c>
      <c r="D9" s="6">
        <v>270</v>
      </c>
      <c r="E9">
        <f t="shared" si="0"/>
        <v>4.5</v>
      </c>
      <c r="F9" s="6">
        <v>0</v>
      </c>
      <c r="G9" s="14">
        <v>0</v>
      </c>
      <c r="H9" s="14">
        <f t="shared" ref="H9:H66" si="1">G9*100</f>
        <v>0</v>
      </c>
      <c r="I9">
        <v>0</v>
      </c>
      <c r="J9">
        <v>0</v>
      </c>
      <c r="K9">
        <v>0</v>
      </c>
      <c r="L9">
        <v>0</v>
      </c>
    </row>
    <row r="10" spans="1:12" x14ac:dyDescent="0.3">
      <c r="A10" s="6">
        <v>2016</v>
      </c>
      <c r="B10" s="5" t="s">
        <v>15</v>
      </c>
      <c r="C10" s="5" t="s">
        <v>10</v>
      </c>
      <c r="D10" s="6">
        <v>0</v>
      </c>
      <c r="E10">
        <f t="shared" si="0"/>
        <v>0</v>
      </c>
      <c r="F10" s="6">
        <v>0</v>
      </c>
      <c r="G10" s="14" t="s">
        <v>56</v>
      </c>
      <c r="H10" s="14" t="s">
        <v>56</v>
      </c>
      <c r="I10">
        <v>0</v>
      </c>
      <c r="J10">
        <v>0</v>
      </c>
      <c r="K10">
        <v>0</v>
      </c>
      <c r="L10">
        <v>0</v>
      </c>
    </row>
    <row r="11" spans="1:12" x14ac:dyDescent="0.3">
      <c r="A11" s="6">
        <v>2016</v>
      </c>
      <c r="B11" s="5" t="s">
        <v>16</v>
      </c>
      <c r="C11" s="5" t="s">
        <v>17</v>
      </c>
      <c r="D11" s="6">
        <v>450</v>
      </c>
      <c r="E11">
        <f t="shared" si="0"/>
        <v>7.5</v>
      </c>
      <c r="F11" s="6">
        <v>2</v>
      </c>
      <c r="G11" s="14">
        <v>0.26700000000000002</v>
      </c>
      <c r="H11" s="14">
        <f t="shared" si="1"/>
        <v>26.700000000000003</v>
      </c>
      <c r="I11">
        <v>0</v>
      </c>
      <c r="J11">
        <v>0</v>
      </c>
      <c r="K11">
        <v>0</v>
      </c>
      <c r="L11">
        <v>0</v>
      </c>
    </row>
    <row r="12" spans="1:12" x14ac:dyDescent="0.3">
      <c r="A12" s="6">
        <v>2016</v>
      </c>
      <c r="B12" s="5" t="s">
        <v>18</v>
      </c>
      <c r="C12" s="5" t="s">
        <v>5</v>
      </c>
      <c r="D12" s="6">
        <v>360</v>
      </c>
      <c r="E12">
        <f t="shared" si="0"/>
        <v>6</v>
      </c>
      <c r="F12" s="6">
        <v>0</v>
      </c>
      <c r="G12" s="14">
        <v>0</v>
      </c>
      <c r="H12" s="14">
        <f t="shared" si="1"/>
        <v>0</v>
      </c>
      <c r="I12">
        <v>0</v>
      </c>
      <c r="J12">
        <v>0</v>
      </c>
      <c r="K12">
        <v>0</v>
      </c>
      <c r="L12">
        <v>0</v>
      </c>
    </row>
    <row r="13" spans="1:12" x14ac:dyDescent="0.3">
      <c r="A13" s="6">
        <v>2016</v>
      </c>
      <c r="B13" s="5" t="s">
        <v>19</v>
      </c>
      <c r="C13" s="5" t="s">
        <v>5</v>
      </c>
      <c r="D13" s="6">
        <v>906</v>
      </c>
      <c r="E13">
        <f t="shared" si="0"/>
        <v>15.1</v>
      </c>
      <c r="F13" s="6">
        <v>0</v>
      </c>
      <c r="G13" s="14">
        <v>0</v>
      </c>
      <c r="H13" s="14">
        <f t="shared" si="1"/>
        <v>0</v>
      </c>
      <c r="I13">
        <v>0</v>
      </c>
      <c r="J13">
        <v>0</v>
      </c>
      <c r="K13">
        <v>0</v>
      </c>
      <c r="L13">
        <v>0</v>
      </c>
    </row>
    <row r="14" spans="1:12" x14ac:dyDescent="0.3">
      <c r="A14" s="6">
        <v>2017</v>
      </c>
      <c r="B14" s="5" t="s">
        <v>4</v>
      </c>
      <c r="C14" s="5" t="s">
        <v>5</v>
      </c>
      <c r="D14" s="6">
        <v>363</v>
      </c>
      <c r="E14">
        <f t="shared" si="0"/>
        <v>6.05</v>
      </c>
      <c r="F14" s="6">
        <v>0</v>
      </c>
      <c r="G14" s="14">
        <v>0</v>
      </c>
      <c r="H14" s="14">
        <f t="shared" si="1"/>
        <v>0</v>
      </c>
      <c r="I14">
        <v>0</v>
      </c>
      <c r="J14">
        <v>0</v>
      </c>
      <c r="K14">
        <v>0</v>
      </c>
      <c r="L14">
        <v>0</v>
      </c>
    </row>
    <row r="15" spans="1:12" x14ac:dyDescent="0.3">
      <c r="A15" s="6">
        <v>2017</v>
      </c>
      <c r="B15" s="5" t="s">
        <v>6</v>
      </c>
      <c r="C15" s="5" t="s">
        <v>5</v>
      </c>
      <c r="D15" s="6">
        <v>270</v>
      </c>
      <c r="E15">
        <f t="shared" si="0"/>
        <v>4.5</v>
      </c>
      <c r="F15" s="6">
        <v>0</v>
      </c>
      <c r="G15" s="14">
        <v>0</v>
      </c>
      <c r="H15" s="14">
        <f t="shared" si="1"/>
        <v>0</v>
      </c>
      <c r="I15">
        <v>0</v>
      </c>
      <c r="J15">
        <v>0</v>
      </c>
      <c r="K15">
        <v>0</v>
      </c>
      <c r="L15">
        <v>0</v>
      </c>
    </row>
    <row r="16" spans="1:12" x14ac:dyDescent="0.3">
      <c r="A16" s="6">
        <v>2017</v>
      </c>
      <c r="B16" s="5" t="s">
        <v>7</v>
      </c>
      <c r="C16" s="5" t="s">
        <v>8</v>
      </c>
      <c r="D16" s="6">
        <v>192</v>
      </c>
      <c r="E16">
        <f t="shared" si="0"/>
        <v>3.2</v>
      </c>
      <c r="F16" s="6">
        <v>0</v>
      </c>
      <c r="G16" s="14">
        <v>0</v>
      </c>
      <c r="H16" s="14">
        <f t="shared" si="1"/>
        <v>0</v>
      </c>
      <c r="I16">
        <v>0</v>
      </c>
      <c r="J16">
        <v>0</v>
      </c>
      <c r="K16">
        <v>0</v>
      </c>
      <c r="L16">
        <v>0</v>
      </c>
    </row>
    <row r="17" spans="1:12" x14ac:dyDescent="0.3">
      <c r="A17" s="6">
        <v>2017</v>
      </c>
      <c r="B17" s="5" t="s">
        <v>9</v>
      </c>
      <c r="C17" s="5" t="s">
        <v>10</v>
      </c>
      <c r="D17" s="6">
        <v>378</v>
      </c>
      <c r="E17">
        <f t="shared" si="0"/>
        <v>6.3</v>
      </c>
      <c r="F17" s="6">
        <v>0</v>
      </c>
      <c r="G17" s="14">
        <v>0</v>
      </c>
      <c r="H17" s="14">
        <f t="shared" si="1"/>
        <v>0</v>
      </c>
      <c r="I17">
        <v>0</v>
      </c>
      <c r="J17">
        <v>0</v>
      </c>
      <c r="K17">
        <v>0</v>
      </c>
      <c r="L17">
        <v>0</v>
      </c>
    </row>
    <row r="18" spans="1:12" x14ac:dyDescent="0.3">
      <c r="A18" s="6">
        <v>2017</v>
      </c>
      <c r="B18" s="5" t="s">
        <v>11</v>
      </c>
      <c r="C18" s="5" t="s">
        <v>10</v>
      </c>
      <c r="D18" s="6">
        <v>360</v>
      </c>
      <c r="E18">
        <f t="shared" si="0"/>
        <v>6</v>
      </c>
      <c r="F18" s="6">
        <v>0</v>
      </c>
      <c r="G18" s="14">
        <v>0</v>
      </c>
      <c r="H18" s="14">
        <f t="shared" si="1"/>
        <v>0</v>
      </c>
      <c r="I18">
        <v>0</v>
      </c>
      <c r="J18">
        <v>0</v>
      </c>
      <c r="K18">
        <v>0</v>
      </c>
      <c r="L18">
        <v>0</v>
      </c>
    </row>
    <row r="19" spans="1:12" x14ac:dyDescent="0.3">
      <c r="A19" s="6">
        <v>2017</v>
      </c>
      <c r="B19" s="5" t="s">
        <v>12</v>
      </c>
      <c r="C19" s="5" t="s">
        <v>10</v>
      </c>
      <c r="D19" s="6">
        <v>1296</v>
      </c>
      <c r="E19">
        <f t="shared" si="0"/>
        <v>21.6</v>
      </c>
      <c r="F19" s="6">
        <v>0</v>
      </c>
      <c r="G19" s="14">
        <v>0</v>
      </c>
      <c r="H19" s="14">
        <f t="shared" si="1"/>
        <v>0</v>
      </c>
      <c r="I19">
        <v>0</v>
      </c>
      <c r="J19">
        <v>0</v>
      </c>
      <c r="K19">
        <v>0</v>
      </c>
      <c r="L19">
        <v>0</v>
      </c>
    </row>
    <row r="20" spans="1:12" x14ac:dyDescent="0.3">
      <c r="A20" s="6">
        <v>2017</v>
      </c>
      <c r="B20" s="5" t="s">
        <v>13</v>
      </c>
      <c r="C20" s="5" t="s">
        <v>10</v>
      </c>
      <c r="D20" s="6">
        <v>450</v>
      </c>
      <c r="E20">
        <f t="shared" si="0"/>
        <v>7.5</v>
      </c>
      <c r="F20" s="6">
        <v>0</v>
      </c>
      <c r="G20" s="14">
        <v>0</v>
      </c>
      <c r="H20" s="14">
        <f t="shared" si="1"/>
        <v>0</v>
      </c>
      <c r="I20">
        <v>0</v>
      </c>
      <c r="J20">
        <v>0</v>
      </c>
      <c r="K20">
        <v>0</v>
      </c>
      <c r="L20">
        <v>0</v>
      </c>
    </row>
    <row r="21" spans="1:12" x14ac:dyDescent="0.3">
      <c r="A21" s="6">
        <v>2017</v>
      </c>
      <c r="B21" s="5" t="s">
        <v>14</v>
      </c>
      <c r="C21" s="5" t="s">
        <v>10</v>
      </c>
      <c r="D21" s="6">
        <v>363</v>
      </c>
      <c r="E21">
        <f t="shared" si="0"/>
        <v>6.05</v>
      </c>
      <c r="F21" s="6">
        <v>0</v>
      </c>
      <c r="G21" s="14">
        <v>0</v>
      </c>
      <c r="H21" s="14">
        <f t="shared" si="1"/>
        <v>0</v>
      </c>
      <c r="I21">
        <v>0</v>
      </c>
      <c r="J21">
        <v>0</v>
      </c>
      <c r="K21">
        <v>0</v>
      </c>
      <c r="L21">
        <v>0</v>
      </c>
    </row>
    <row r="22" spans="1:12" x14ac:dyDescent="0.3">
      <c r="A22" s="6">
        <v>2017</v>
      </c>
      <c r="B22" s="5" t="s">
        <v>15</v>
      </c>
      <c r="C22" s="5" t="s">
        <v>10</v>
      </c>
      <c r="D22" s="6">
        <v>900</v>
      </c>
      <c r="E22">
        <f t="shared" si="0"/>
        <v>15</v>
      </c>
      <c r="F22" s="6">
        <v>0</v>
      </c>
      <c r="G22" s="14">
        <v>0</v>
      </c>
      <c r="H22" s="14">
        <f t="shared" si="1"/>
        <v>0</v>
      </c>
      <c r="I22">
        <v>0</v>
      </c>
      <c r="J22">
        <v>0</v>
      </c>
      <c r="K22">
        <v>0</v>
      </c>
      <c r="L22">
        <v>0</v>
      </c>
    </row>
    <row r="23" spans="1:12" x14ac:dyDescent="0.3">
      <c r="A23" s="6">
        <v>2017</v>
      </c>
      <c r="B23" s="5" t="s">
        <v>16</v>
      </c>
      <c r="C23" s="5" t="s">
        <v>17</v>
      </c>
      <c r="D23" s="6">
        <v>456</v>
      </c>
      <c r="E23">
        <f t="shared" si="0"/>
        <v>7.6</v>
      </c>
      <c r="F23" s="6">
        <v>0</v>
      </c>
      <c r="G23" s="14">
        <v>0</v>
      </c>
      <c r="H23" s="14">
        <f t="shared" si="1"/>
        <v>0</v>
      </c>
      <c r="I23">
        <v>0</v>
      </c>
      <c r="J23">
        <v>0</v>
      </c>
      <c r="K23">
        <v>0</v>
      </c>
      <c r="L23">
        <v>0</v>
      </c>
    </row>
    <row r="24" spans="1:12" x14ac:dyDescent="0.3">
      <c r="A24" s="6">
        <v>2017</v>
      </c>
      <c r="B24" s="5" t="s">
        <v>18</v>
      </c>
      <c r="C24" s="5" t="s">
        <v>5</v>
      </c>
      <c r="D24" s="6">
        <v>636</v>
      </c>
      <c r="E24">
        <f t="shared" si="0"/>
        <v>10.6</v>
      </c>
      <c r="F24" s="6">
        <v>0</v>
      </c>
      <c r="G24" s="14">
        <v>0</v>
      </c>
      <c r="H24" s="14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x14ac:dyDescent="0.3">
      <c r="A25" s="6">
        <v>2017</v>
      </c>
      <c r="B25" s="5" t="s">
        <v>19</v>
      </c>
      <c r="C25" s="5" t="s">
        <v>5</v>
      </c>
      <c r="D25" s="6">
        <v>540</v>
      </c>
      <c r="E25">
        <f t="shared" si="0"/>
        <v>9</v>
      </c>
      <c r="F25" s="6">
        <v>0</v>
      </c>
      <c r="G25" s="14">
        <v>0</v>
      </c>
      <c r="H25" s="14">
        <f t="shared" si="1"/>
        <v>0</v>
      </c>
      <c r="I25">
        <v>0</v>
      </c>
      <c r="J25">
        <v>0</v>
      </c>
      <c r="K25">
        <v>0</v>
      </c>
      <c r="L25">
        <v>0</v>
      </c>
    </row>
    <row r="26" spans="1:12" x14ac:dyDescent="0.3">
      <c r="A26" s="6">
        <v>2018</v>
      </c>
      <c r="B26" s="5" t="s">
        <v>4</v>
      </c>
      <c r="C26" s="5" t="s">
        <v>5</v>
      </c>
      <c r="D26" s="6">
        <v>651</v>
      </c>
      <c r="E26">
        <f t="shared" si="0"/>
        <v>10.85</v>
      </c>
      <c r="F26" s="6">
        <v>0</v>
      </c>
      <c r="G26" s="14">
        <v>0</v>
      </c>
      <c r="H26" s="14">
        <f t="shared" si="1"/>
        <v>0</v>
      </c>
      <c r="I26">
        <v>0</v>
      </c>
      <c r="J26">
        <v>0</v>
      </c>
      <c r="K26">
        <v>0</v>
      </c>
      <c r="L26">
        <v>0</v>
      </c>
    </row>
    <row r="27" spans="1:12" x14ac:dyDescent="0.3">
      <c r="A27" s="6">
        <v>2018</v>
      </c>
      <c r="B27" s="5" t="s">
        <v>6</v>
      </c>
      <c r="C27" s="5" t="s">
        <v>5</v>
      </c>
      <c r="D27" s="6">
        <v>540</v>
      </c>
      <c r="E27">
        <f t="shared" si="0"/>
        <v>9</v>
      </c>
      <c r="F27" s="6">
        <v>0</v>
      </c>
      <c r="G27" s="14">
        <v>0</v>
      </c>
      <c r="H27" s="14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x14ac:dyDescent="0.3">
      <c r="A28" s="6">
        <v>2018</v>
      </c>
      <c r="B28" s="5" t="s">
        <v>7</v>
      </c>
      <c r="C28" s="5" t="s">
        <v>8</v>
      </c>
      <c r="D28" s="6">
        <v>207</v>
      </c>
      <c r="E28">
        <f t="shared" si="0"/>
        <v>3.45</v>
      </c>
      <c r="F28" s="6">
        <v>0</v>
      </c>
      <c r="G28" s="14">
        <v>0</v>
      </c>
      <c r="H28" s="14">
        <f t="shared" si="1"/>
        <v>0</v>
      </c>
      <c r="I28">
        <v>0</v>
      </c>
      <c r="J28">
        <v>0</v>
      </c>
      <c r="K28">
        <v>0</v>
      </c>
      <c r="L28">
        <v>0</v>
      </c>
    </row>
    <row r="29" spans="1:12" x14ac:dyDescent="0.3">
      <c r="A29" s="6">
        <v>2018</v>
      </c>
      <c r="B29" s="5" t="s">
        <v>9</v>
      </c>
      <c r="C29" s="5" t="s">
        <v>10</v>
      </c>
      <c r="D29" s="6">
        <v>288</v>
      </c>
      <c r="E29">
        <f t="shared" si="0"/>
        <v>4.8</v>
      </c>
      <c r="F29" s="6">
        <v>0</v>
      </c>
      <c r="G29" s="14">
        <v>0</v>
      </c>
      <c r="H29" s="14">
        <f t="shared" si="1"/>
        <v>0</v>
      </c>
      <c r="I29">
        <v>0</v>
      </c>
      <c r="J29">
        <v>0</v>
      </c>
      <c r="K29">
        <v>0</v>
      </c>
      <c r="L29">
        <v>0</v>
      </c>
    </row>
    <row r="30" spans="1:12" x14ac:dyDescent="0.3">
      <c r="A30" s="6">
        <v>2018</v>
      </c>
      <c r="B30" s="5" t="s">
        <v>11</v>
      </c>
      <c r="C30" s="5" t="s">
        <v>10</v>
      </c>
      <c r="D30" s="6">
        <v>1086</v>
      </c>
      <c r="E30">
        <f t="shared" si="0"/>
        <v>18.100000000000001</v>
      </c>
      <c r="F30" s="6">
        <v>0</v>
      </c>
      <c r="G30" s="14">
        <v>0</v>
      </c>
      <c r="H30" s="14">
        <f t="shared" si="1"/>
        <v>0</v>
      </c>
      <c r="I30">
        <v>0</v>
      </c>
      <c r="J30">
        <v>0</v>
      </c>
      <c r="K30">
        <v>0</v>
      </c>
      <c r="L30">
        <v>0</v>
      </c>
    </row>
    <row r="31" spans="1:12" x14ac:dyDescent="0.3">
      <c r="A31" s="6">
        <v>2018</v>
      </c>
      <c r="B31" s="5" t="s">
        <v>12</v>
      </c>
      <c r="C31" s="5" t="s">
        <v>10</v>
      </c>
      <c r="D31" s="6">
        <v>2709</v>
      </c>
      <c r="E31">
        <f t="shared" si="0"/>
        <v>45.15</v>
      </c>
      <c r="F31" s="6">
        <v>0</v>
      </c>
      <c r="G31" s="14">
        <v>0</v>
      </c>
      <c r="H31" s="14">
        <f t="shared" si="1"/>
        <v>0</v>
      </c>
      <c r="I31">
        <v>0</v>
      </c>
      <c r="J31">
        <v>0</v>
      </c>
      <c r="K31">
        <v>0</v>
      </c>
      <c r="L31">
        <v>0</v>
      </c>
    </row>
    <row r="32" spans="1:12" x14ac:dyDescent="0.3">
      <c r="A32" s="6">
        <v>2018</v>
      </c>
      <c r="B32" s="5" t="s">
        <v>13</v>
      </c>
      <c r="C32" s="5" t="s">
        <v>10</v>
      </c>
      <c r="D32" s="6">
        <v>2871</v>
      </c>
      <c r="E32">
        <f t="shared" si="0"/>
        <v>47.85</v>
      </c>
      <c r="F32" s="6">
        <v>1</v>
      </c>
      <c r="G32" s="14">
        <v>2.1000000000000001E-2</v>
      </c>
      <c r="H32" s="14">
        <f t="shared" si="1"/>
        <v>2.1</v>
      </c>
      <c r="I32">
        <v>0</v>
      </c>
      <c r="J32">
        <v>0</v>
      </c>
      <c r="K32">
        <v>0</v>
      </c>
      <c r="L32">
        <v>0</v>
      </c>
    </row>
    <row r="33" spans="1:12" x14ac:dyDescent="0.3">
      <c r="A33" s="6">
        <v>2018</v>
      </c>
      <c r="B33" s="5" t="s">
        <v>14</v>
      </c>
      <c r="C33" s="5" t="s">
        <v>10</v>
      </c>
      <c r="D33" s="6">
        <v>3102</v>
      </c>
      <c r="E33">
        <f t="shared" si="0"/>
        <v>51.7</v>
      </c>
      <c r="F33" s="6">
        <v>2</v>
      </c>
      <c r="G33" s="14">
        <v>3.9E-2</v>
      </c>
      <c r="H33" s="14">
        <f t="shared" si="1"/>
        <v>3.9</v>
      </c>
      <c r="I33">
        <v>0</v>
      </c>
      <c r="J33">
        <v>0</v>
      </c>
      <c r="K33">
        <v>0</v>
      </c>
      <c r="L33">
        <v>0</v>
      </c>
    </row>
    <row r="34" spans="1:12" x14ac:dyDescent="0.3">
      <c r="A34" s="6">
        <v>2018</v>
      </c>
      <c r="B34" s="5" t="s">
        <v>15</v>
      </c>
      <c r="C34" s="5" t="s">
        <v>10</v>
      </c>
      <c r="D34" s="6">
        <v>3165</v>
      </c>
      <c r="E34">
        <f t="shared" si="0"/>
        <v>52.75</v>
      </c>
      <c r="F34" s="6">
        <v>3</v>
      </c>
      <c r="G34" s="14">
        <v>5.7000000000000002E-2</v>
      </c>
      <c r="H34" s="14">
        <f t="shared" si="1"/>
        <v>5.7</v>
      </c>
      <c r="I34">
        <v>3</v>
      </c>
      <c r="J34">
        <v>3</v>
      </c>
      <c r="K34">
        <v>0</v>
      </c>
      <c r="L34">
        <v>0</v>
      </c>
    </row>
    <row r="35" spans="1:12" x14ac:dyDescent="0.3">
      <c r="A35" s="6">
        <v>2018</v>
      </c>
      <c r="B35" s="5" t="s">
        <v>16</v>
      </c>
      <c r="C35" s="5" t="s">
        <v>17</v>
      </c>
      <c r="D35" s="6">
        <v>2913</v>
      </c>
      <c r="E35">
        <f t="shared" si="0"/>
        <v>48.55</v>
      </c>
      <c r="F35" s="6">
        <v>0</v>
      </c>
      <c r="G35" s="14">
        <v>0</v>
      </c>
      <c r="H35" s="14">
        <f t="shared" si="1"/>
        <v>0</v>
      </c>
      <c r="I35">
        <v>0</v>
      </c>
      <c r="J35">
        <v>0</v>
      </c>
      <c r="K35">
        <v>0</v>
      </c>
      <c r="L35">
        <v>0</v>
      </c>
    </row>
    <row r="36" spans="1:12" x14ac:dyDescent="0.3">
      <c r="A36" s="6">
        <v>2018</v>
      </c>
      <c r="B36" s="5" t="s">
        <v>18</v>
      </c>
      <c r="C36" s="5" t="s">
        <v>5</v>
      </c>
      <c r="D36" s="6">
        <v>2295</v>
      </c>
      <c r="E36">
        <f t="shared" si="0"/>
        <v>38.25</v>
      </c>
      <c r="F36" s="6">
        <v>0</v>
      </c>
      <c r="G36" s="14">
        <v>0</v>
      </c>
      <c r="H36" s="14">
        <f t="shared" si="1"/>
        <v>0</v>
      </c>
      <c r="I36">
        <v>0</v>
      </c>
      <c r="J36">
        <v>0</v>
      </c>
      <c r="K36">
        <v>0</v>
      </c>
      <c r="L36">
        <v>0</v>
      </c>
    </row>
    <row r="37" spans="1:12" x14ac:dyDescent="0.3">
      <c r="A37" s="6">
        <v>2018</v>
      </c>
      <c r="B37" s="5" t="s">
        <v>19</v>
      </c>
      <c r="C37" s="5" t="s">
        <v>5</v>
      </c>
      <c r="D37" s="6">
        <v>2799</v>
      </c>
      <c r="E37">
        <f t="shared" si="0"/>
        <v>46.65</v>
      </c>
      <c r="F37" s="6">
        <v>0</v>
      </c>
      <c r="G37" s="14">
        <v>0</v>
      </c>
      <c r="H37" s="14">
        <f t="shared" si="1"/>
        <v>0</v>
      </c>
      <c r="I37">
        <v>0</v>
      </c>
      <c r="J37">
        <v>0</v>
      </c>
      <c r="K37">
        <v>0</v>
      </c>
      <c r="L37">
        <v>0</v>
      </c>
    </row>
    <row r="38" spans="1:12" x14ac:dyDescent="0.3">
      <c r="A38" s="6">
        <v>2019</v>
      </c>
      <c r="B38" s="5" t="s">
        <v>4</v>
      </c>
      <c r="C38" s="5" t="s">
        <v>5</v>
      </c>
      <c r="D38" s="6">
        <v>2949</v>
      </c>
      <c r="E38">
        <f t="shared" si="0"/>
        <v>49.15</v>
      </c>
      <c r="F38" s="6">
        <v>5</v>
      </c>
      <c r="G38" s="14">
        <v>0.10199999999999999</v>
      </c>
      <c r="H38" s="14">
        <f t="shared" si="1"/>
        <v>10.199999999999999</v>
      </c>
      <c r="I38">
        <v>4</v>
      </c>
      <c r="J38">
        <v>4</v>
      </c>
      <c r="K38">
        <v>0</v>
      </c>
      <c r="L38">
        <v>0</v>
      </c>
    </row>
    <row r="39" spans="1:12" x14ac:dyDescent="0.3">
      <c r="A39" s="6">
        <v>2019</v>
      </c>
      <c r="B39" s="5" t="s">
        <v>6</v>
      </c>
      <c r="C39" s="5" t="s">
        <v>5</v>
      </c>
      <c r="D39" s="6">
        <v>2274</v>
      </c>
      <c r="E39">
        <f t="shared" si="0"/>
        <v>37.9</v>
      </c>
      <c r="F39" s="6">
        <v>0</v>
      </c>
      <c r="G39" s="14">
        <v>0</v>
      </c>
      <c r="H39" s="14">
        <f t="shared" si="1"/>
        <v>0</v>
      </c>
      <c r="I39">
        <v>0</v>
      </c>
      <c r="J39">
        <v>0</v>
      </c>
      <c r="K39">
        <v>0</v>
      </c>
      <c r="L39">
        <v>0</v>
      </c>
    </row>
    <row r="40" spans="1:12" x14ac:dyDescent="0.3">
      <c r="A40" s="6">
        <v>2019</v>
      </c>
      <c r="B40" s="5" t="s">
        <v>7</v>
      </c>
      <c r="C40" s="5" t="s">
        <v>8</v>
      </c>
      <c r="D40" s="6">
        <v>2379</v>
      </c>
      <c r="E40">
        <f t="shared" si="0"/>
        <v>39.65</v>
      </c>
      <c r="F40" s="6">
        <v>0</v>
      </c>
      <c r="G40" s="14">
        <v>0</v>
      </c>
      <c r="H40" s="14">
        <f t="shared" si="1"/>
        <v>0</v>
      </c>
      <c r="I40">
        <v>0</v>
      </c>
      <c r="J40">
        <v>0</v>
      </c>
      <c r="K40">
        <v>0</v>
      </c>
      <c r="L40">
        <v>0</v>
      </c>
    </row>
    <row r="41" spans="1:12" x14ac:dyDescent="0.3">
      <c r="A41" s="6">
        <v>2019</v>
      </c>
      <c r="B41" s="5" t="s">
        <v>9</v>
      </c>
      <c r="C41" s="5" t="s">
        <v>10</v>
      </c>
      <c r="D41" s="6">
        <v>1602</v>
      </c>
      <c r="E41">
        <f t="shared" si="0"/>
        <v>26.7</v>
      </c>
      <c r="F41" s="6">
        <v>1</v>
      </c>
      <c r="G41" s="14">
        <v>3.6999999999999998E-2</v>
      </c>
      <c r="H41" s="14">
        <f t="shared" si="1"/>
        <v>3.6999999999999997</v>
      </c>
      <c r="I41">
        <v>1</v>
      </c>
      <c r="J41">
        <v>1</v>
      </c>
      <c r="K41">
        <v>0</v>
      </c>
      <c r="L41">
        <v>0</v>
      </c>
    </row>
    <row r="42" spans="1:12" x14ac:dyDescent="0.3">
      <c r="A42" s="6">
        <v>2019</v>
      </c>
      <c r="B42" s="5" t="s">
        <v>11</v>
      </c>
      <c r="C42" s="5" t="s">
        <v>10</v>
      </c>
      <c r="D42" s="6">
        <v>1896</v>
      </c>
      <c r="E42">
        <f t="shared" si="0"/>
        <v>31.6</v>
      </c>
      <c r="F42" s="6">
        <v>0</v>
      </c>
      <c r="G42" s="14">
        <v>0</v>
      </c>
      <c r="H42" s="14">
        <f t="shared" si="1"/>
        <v>0</v>
      </c>
      <c r="I42">
        <v>0</v>
      </c>
      <c r="J42">
        <v>0</v>
      </c>
      <c r="K42">
        <v>0</v>
      </c>
      <c r="L42">
        <v>0</v>
      </c>
    </row>
    <row r="43" spans="1:12" x14ac:dyDescent="0.3">
      <c r="A43" s="6">
        <v>2019</v>
      </c>
      <c r="B43" s="5" t="s">
        <v>12</v>
      </c>
      <c r="C43" s="5" t="s">
        <v>10</v>
      </c>
      <c r="D43" s="6">
        <v>2853</v>
      </c>
      <c r="E43">
        <f t="shared" si="0"/>
        <v>47.55</v>
      </c>
      <c r="F43" s="6">
        <v>0</v>
      </c>
      <c r="G43" s="14">
        <v>0</v>
      </c>
      <c r="H43" s="14">
        <f t="shared" si="1"/>
        <v>0</v>
      </c>
      <c r="I43">
        <v>0</v>
      </c>
      <c r="J43">
        <v>0</v>
      </c>
      <c r="K43">
        <v>0</v>
      </c>
      <c r="L43">
        <v>0</v>
      </c>
    </row>
    <row r="44" spans="1:12" x14ac:dyDescent="0.3">
      <c r="A44" s="6">
        <v>2019</v>
      </c>
      <c r="B44" s="5" t="s">
        <v>13</v>
      </c>
      <c r="C44" s="5" t="s">
        <v>10</v>
      </c>
      <c r="D44" s="6">
        <v>3345</v>
      </c>
      <c r="E44">
        <f t="shared" si="0"/>
        <v>55.75</v>
      </c>
      <c r="F44" s="6">
        <v>1</v>
      </c>
      <c r="G44" s="14">
        <v>1.7999999999999999E-2</v>
      </c>
      <c r="H44" s="14">
        <f t="shared" si="1"/>
        <v>1.7999999999999998</v>
      </c>
      <c r="I44">
        <v>0</v>
      </c>
      <c r="J44">
        <v>0</v>
      </c>
      <c r="K44">
        <v>0</v>
      </c>
      <c r="L44">
        <v>0</v>
      </c>
    </row>
    <row r="45" spans="1:12" x14ac:dyDescent="0.3">
      <c r="A45" s="6">
        <v>2019</v>
      </c>
      <c r="B45" s="5" t="s">
        <v>14</v>
      </c>
      <c r="C45" s="5" t="s">
        <v>10</v>
      </c>
      <c r="D45" s="6">
        <v>1302</v>
      </c>
      <c r="E45">
        <f t="shared" si="0"/>
        <v>21.7</v>
      </c>
      <c r="F45" s="6">
        <v>0</v>
      </c>
      <c r="G45" s="14">
        <v>0</v>
      </c>
      <c r="H45" s="14">
        <f t="shared" si="1"/>
        <v>0</v>
      </c>
      <c r="I45">
        <v>0</v>
      </c>
      <c r="J45">
        <v>0</v>
      </c>
      <c r="K45">
        <v>0</v>
      </c>
      <c r="L45">
        <v>0</v>
      </c>
    </row>
    <row r="46" spans="1:12" x14ac:dyDescent="0.3">
      <c r="A46" s="6">
        <v>2019</v>
      </c>
      <c r="B46" s="5" t="s">
        <v>15</v>
      </c>
      <c r="C46" s="5" t="s">
        <v>10</v>
      </c>
      <c r="D46" s="6">
        <v>876</v>
      </c>
      <c r="E46">
        <f t="shared" si="0"/>
        <v>14.6</v>
      </c>
      <c r="F46" s="6">
        <v>0</v>
      </c>
      <c r="G46" s="14">
        <v>0</v>
      </c>
      <c r="H46" s="14">
        <f t="shared" si="1"/>
        <v>0</v>
      </c>
      <c r="I46">
        <v>0</v>
      </c>
      <c r="J46">
        <v>0</v>
      </c>
      <c r="K46">
        <v>0</v>
      </c>
      <c r="L46">
        <v>0</v>
      </c>
    </row>
    <row r="47" spans="1:12" x14ac:dyDescent="0.3">
      <c r="A47" s="6">
        <v>2019</v>
      </c>
      <c r="B47" s="5" t="s">
        <v>16</v>
      </c>
      <c r="C47" s="5" t="s">
        <v>17</v>
      </c>
      <c r="D47" s="6">
        <v>1044</v>
      </c>
      <c r="E47">
        <f t="shared" si="0"/>
        <v>17.399999999999999</v>
      </c>
      <c r="F47" s="6">
        <v>1</v>
      </c>
      <c r="G47" s="14">
        <v>5.7000000000000002E-2</v>
      </c>
      <c r="H47" s="14">
        <f t="shared" si="1"/>
        <v>5.7</v>
      </c>
      <c r="I47">
        <v>0</v>
      </c>
      <c r="J47">
        <v>0</v>
      </c>
      <c r="K47">
        <v>0</v>
      </c>
      <c r="L47">
        <v>0</v>
      </c>
    </row>
    <row r="48" spans="1:12" x14ac:dyDescent="0.3">
      <c r="A48" s="6">
        <v>2019</v>
      </c>
      <c r="B48" s="5" t="s">
        <v>18</v>
      </c>
      <c r="C48" s="5" t="s">
        <v>5</v>
      </c>
      <c r="D48" s="6">
        <v>1104</v>
      </c>
      <c r="E48">
        <f t="shared" si="0"/>
        <v>18.399999999999999</v>
      </c>
      <c r="F48" s="6">
        <v>1</v>
      </c>
      <c r="G48" s="14">
        <v>5.3999999999999999E-2</v>
      </c>
      <c r="H48" s="14">
        <f t="shared" si="1"/>
        <v>5.4</v>
      </c>
      <c r="I48">
        <v>4</v>
      </c>
      <c r="J48">
        <v>4</v>
      </c>
      <c r="K48">
        <v>0</v>
      </c>
      <c r="L48">
        <v>0</v>
      </c>
    </row>
    <row r="49" spans="1:12" x14ac:dyDescent="0.3">
      <c r="A49" s="6">
        <v>2019</v>
      </c>
      <c r="B49" s="5" t="s">
        <v>19</v>
      </c>
      <c r="C49" s="5" t="s">
        <v>5</v>
      </c>
      <c r="D49" s="6">
        <v>1023</v>
      </c>
      <c r="E49">
        <f t="shared" si="0"/>
        <v>17.05</v>
      </c>
      <c r="F49" s="6">
        <v>0</v>
      </c>
      <c r="G49" s="14">
        <v>0</v>
      </c>
      <c r="H49" s="14">
        <f t="shared" si="1"/>
        <v>0</v>
      </c>
      <c r="I49">
        <v>0</v>
      </c>
      <c r="J49">
        <v>0</v>
      </c>
      <c r="K49">
        <v>0</v>
      </c>
      <c r="L49">
        <v>0</v>
      </c>
    </row>
    <row r="50" spans="1:12" x14ac:dyDescent="0.3">
      <c r="A50" s="6">
        <v>2020</v>
      </c>
      <c r="B50" s="5" t="s">
        <v>4</v>
      </c>
      <c r="C50" s="5" t="s">
        <v>5</v>
      </c>
      <c r="D50" s="6">
        <v>1506</v>
      </c>
      <c r="E50">
        <f t="shared" si="0"/>
        <v>25.1</v>
      </c>
      <c r="F50" s="6">
        <v>0</v>
      </c>
      <c r="G50" s="14">
        <v>0</v>
      </c>
      <c r="H50" s="14">
        <f t="shared" si="1"/>
        <v>0</v>
      </c>
      <c r="I50">
        <v>0</v>
      </c>
      <c r="J50">
        <v>0</v>
      </c>
      <c r="K50">
        <v>0</v>
      </c>
      <c r="L50">
        <v>0</v>
      </c>
    </row>
    <row r="51" spans="1:12" x14ac:dyDescent="0.3">
      <c r="A51" s="6">
        <v>2020</v>
      </c>
      <c r="B51" s="5" t="s">
        <v>6</v>
      </c>
      <c r="C51" s="5" t="s">
        <v>5</v>
      </c>
      <c r="D51" s="6">
        <v>1722</v>
      </c>
      <c r="E51">
        <f t="shared" si="0"/>
        <v>28.7</v>
      </c>
      <c r="F51" s="6">
        <v>0</v>
      </c>
      <c r="G51" s="14">
        <v>0</v>
      </c>
      <c r="H51" s="14">
        <f t="shared" si="1"/>
        <v>0</v>
      </c>
      <c r="I51">
        <v>0</v>
      </c>
      <c r="J51">
        <v>0</v>
      </c>
      <c r="K51">
        <v>0</v>
      </c>
      <c r="L51">
        <v>0</v>
      </c>
    </row>
    <row r="52" spans="1:12" x14ac:dyDescent="0.3">
      <c r="A52" s="6">
        <v>2020</v>
      </c>
      <c r="B52" s="5" t="s">
        <v>7</v>
      </c>
      <c r="C52" s="5" t="s">
        <v>8</v>
      </c>
      <c r="D52" s="6">
        <v>1593</v>
      </c>
      <c r="E52">
        <f t="shared" si="0"/>
        <v>26.55</v>
      </c>
      <c r="F52" s="6">
        <v>0</v>
      </c>
      <c r="G52" s="14">
        <v>0</v>
      </c>
      <c r="H52" s="14">
        <f t="shared" si="1"/>
        <v>0</v>
      </c>
      <c r="I52">
        <v>0</v>
      </c>
      <c r="J52">
        <v>0</v>
      </c>
      <c r="K52">
        <v>0</v>
      </c>
      <c r="L52">
        <v>0</v>
      </c>
    </row>
    <row r="53" spans="1:12" x14ac:dyDescent="0.3">
      <c r="A53" s="6">
        <v>2020</v>
      </c>
      <c r="B53" s="5" t="s">
        <v>9</v>
      </c>
      <c r="C53" s="5" t="s">
        <v>10</v>
      </c>
      <c r="D53" s="6">
        <v>1539</v>
      </c>
      <c r="E53">
        <f t="shared" si="0"/>
        <v>25.65</v>
      </c>
      <c r="F53" s="6">
        <v>0</v>
      </c>
      <c r="G53" s="14">
        <v>0</v>
      </c>
      <c r="H53" s="14">
        <f t="shared" si="1"/>
        <v>0</v>
      </c>
      <c r="I53">
        <v>0</v>
      </c>
      <c r="J53">
        <v>0</v>
      </c>
      <c r="K53">
        <v>0</v>
      </c>
      <c r="L53">
        <v>0</v>
      </c>
    </row>
    <row r="54" spans="1:12" x14ac:dyDescent="0.3">
      <c r="A54" s="6">
        <v>2020</v>
      </c>
      <c r="B54" s="5" t="s">
        <v>11</v>
      </c>
      <c r="C54" s="5" t="s">
        <v>10</v>
      </c>
      <c r="D54" s="6">
        <v>2256</v>
      </c>
      <c r="E54">
        <f t="shared" si="0"/>
        <v>37.6</v>
      </c>
      <c r="F54" s="6">
        <v>0</v>
      </c>
      <c r="G54" s="14">
        <v>0</v>
      </c>
      <c r="H54" s="14">
        <f t="shared" si="1"/>
        <v>0</v>
      </c>
      <c r="I54">
        <v>0</v>
      </c>
      <c r="J54">
        <v>0</v>
      </c>
      <c r="K54">
        <v>0</v>
      </c>
      <c r="L54">
        <v>0</v>
      </c>
    </row>
    <row r="55" spans="1:12" x14ac:dyDescent="0.3">
      <c r="A55" s="6">
        <v>2020</v>
      </c>
      <c r="B55" s="5" t="s">
        <v>12</v>
      </c>
      <c r="C55" s="5" t="s">
        <v>10</v>
      </c>
      <c r="D55" s="6">
        <v>1185</v>
      </c>
      <c r="E55">
        <f t="shared" si="0"/>
        <v>19.75</v>
      </c>
      <c r="F55" s="6">
        <v>0</v>
      </c>
      <c r="G55" s="14">
        <v>0</v>
      </c>
      <c r="H55" s="14">
        <f t="shared" si="1"/>
        <v>0</v>
      </c>
      <c r="I55">
        <v>0</v>
      </c>
      <c r="J55">
        <v>0</v>
      </c>
      <c r="K55">
        <v>0</v>
      </c>
      <c r="L55">
        <v>0</v>
      </c>
    </row>
    <row r="56" spans="1:12" x14ac:dyDescent="0.3">
      <c r="A56" s="6">
        <v>2020</v>
      </c>
      <c r="B56" s="5" t="s">
        <v>13</v>
      </c>
      <c r="C56" s="5" t="s">
        <v>10</v>
      </c>
      <c r="D56" s="6">
        <v>894</v>
      </c>
      <c r="E56">
        <f t="shared" si="0"/>
        <v>14.9</v>
      </c>
      <c r="F56" s="6">
        <v>0</v>
      </c>
      <c r="G56" s="14">
        <v>0</v>
      </c>
      <c r="H56" s="14">
        <f t="shared" si="1"/>
        <v>0</v>
      </c>
      <c r="I56">
        <v>0</v>
      </c>
      <c r="J56">
        <v>0</v>
      </c>
      <c r="K56">
        <v>0</v>
      </c>
      <c r="L56">
        <v>0</v>
      </c>
    </row>
    <row r="57" spans="1:12" x14ac:dyDescent="0.3">
      <c r="A57" s="6">
        <v>2020</v>
      </c>
      <c r="B57" s="5" t="s">
        <v>14</v>
      </c>
      <c r="C57" s="5" t="s">
        <v>10</v>
      </c>
      <c r="D57" s="6">
        <v>966</v>
      </c>
      <c r="E57">
        <f t="shared" si="0"/>
        <v>16.100000000000001</v>
      </c>
      <c r="F57" s="6">
        <v>0</v>
      </c>
      <c r="G57" s="14">
        <v>0</v>
      </c>
      <c r="H57" s="14">
        <f t="shared" si="1"/>
        <v>0</v>
      </c>
      <c r="I57">
        <v>0</v>
      </c>
      <c r="J57">
        <v>0</v>
      </c>
      <c r="K57">
        <v>0</v>
      </c>
      <c r="L57">
        <v>0</v>
      </c>
    </row>
    <row r="58" spans="1:12" x14ac:dyDescent="0.3">
      <c r="A58" s="6">
        <v>2020</v>
      </c>
      <c r="B58" s="5" t="s">
        <v>15</v>
      </c>
      <c r="C58" s="5" t="s">
        <v>10</v>
      </c>
      <c r="D58" s="6">
        <v>1098</v>
      </c>
      <c r="E58">
        <f t="shared" si="0"/>
        <v>18.3</v>
      </c>
      <c r="F58" s="6">
        <v>0</v>
      </c>
      <c r="G58" s="14">
        <v>0</v>
      </c>
      <c r="H58" s="14">
        <f t="shared" si="1"/>
        <v>0</v>
      </c>
      <c r="I58">
        <v>0</v>
      </c>
      <c r="J58">
        <v>0</v>
      </c>
      <c r="K58">
        <v>0</v>
      </c>
      <c r="L58">
        <v>0</v>
      </c>
    </row>
    <row r="59" spans="1:12" x14ac:dyDescent="0.3">
      <c r="A59" s="6">
        <v>2020</v>
      </c>
      <c r="B59" s="5" t="s">
        <v>16</v>
      </c>
      <c r="C59" s="5" t="s">
        <v>17</v>
      </c>
      <c r="D59" s="6">
        <v>1818</v>
      </c>
      <c r="E59">
        <f t="shared" si="0"/>
        <v>30.3</v>
      </c>
      <c r="F59" s="6">
        <v>1</v>
      </c>
      <c r="G59" s="14">
        <v>3.3000000000000002E-2</v>
      </c>
      <c r="H59" s="14">
        <f t="shared" si="1"/>
        <v>3.3000000000000003</v>
      </c>
      <c r="I59">
        <v>0</v>
      </c>
      <c r="J59">
        <v>0</v>
      </c>
      <c r="K59">
        <v>0</v>
      </c>
      <c r="L59">
        <v>0</v>
      </c>
    </row>
    <row r="60" spans="1:12" x14ac:dyDescent="0.3">
      <c r="A60" s="6">
        <v>2020</v>
      </c>
      <c r="B60" s="5" t="s">
        <v>18</v>
      </c>
      <c r="C60" s="5" t="s">
        <v>5</v>
      </c>
      <c r="D60" s="6">
        <v>2073</v>
      </c>
      <c r="E60">
        <f t="shared" si="0"/>
        <v>34.549999999999997</v>
      </c>
      <c r="F60" s="6">
        <v>5</v>
      </c>
      <c r="G60" s="14">
        <v>0.14499999999999999</v>
      </c>
      <c r="H60" s="14">
        <f t="shared" si="1"/>
        <v>14.499999999999998</v>
      </c>
      <c r="I60">
        <v>5</v>
      </c>
      <c r="J60">
        <v>5</v>
      </c>
      <c r="K60">
        <v>0</v>
      </c>
      <c r="L60">
        <v>0</v>
      </c>
    </row>
    <row r="61" spans="1:12" x14ac:dyDescent="0.3">
      <c r="A61" s="6">
        <v>2020</v>
      </c>
      <c r="B61" s="5" t="s">
        <v>19</v>
      </c>
      <c r="C61" s="5" t="s">
        <v>5</v>
      </c>
      <c r="D61" s="6">
        <v>1971</v>
      </c>
      <c r="E61">
        <f t="shared" si="0"/>
        <v>32.85</v>
      </c>
      <c r="F61" s="6">
        <v>0</v>
      </c>
      <c r="G61" s="14">
        <v>0</v>
      </c>
      <c r="H61" s="14">
        <f t="shared" si="1"/>
        <v>0</v>
      </c>
      <c r="I61">
        <v>0</v>
      </c>
      <c r="J61">
        <v>0</v>
      </c>
      <c r="K61">
        <v>0</v>
      </c>
      <c r="L61">
        <v>0</v>
      </c>
    </row>
    <row r="62" spans="1:12" x14ac:dyDescent="0.3">
      <c r="A62" s="6">
        <v>2021</v>
      </c>
      <c r="B62" s="5" t="s">
        <v>4</v>
      </c>
      <c r="C62" s="5" t="s">
        <v>5</v>
      </c>
      <c r="D62" s="6">
        <v>1755</v>
      </c>
      <c r="E62">
        <f t="shared" si="0"/>
        <v>29.25</v>
      </c>
      <c r="F62" s="6">
        <v>3</v>
      </c>
      <c r="G62" s="14">
        <v>0</v>
      </c>
      <c r="H62" s="14">
        <f t="shared" si="1"/>
        <v>0</v>
      </c>
      <c r="I62">
        <v>2</v>
      </c>
      <c r="J62">
        <v>2</v>
      </c>
      <c r="K62">
        <v>0</v>
      </c>
      <c r="L62">
        <v>0</v>
      </c>
    </row>
    <row r="63" spans="1:12" x14ac:dyDescent="0.3">
      <c r="A63" s="6">
        <v>2021</v>
      </c>
      <c r="B63" s="5" t="s">
        <v>6</v>
      </c>
      <c r="C63" s="5" t="s">
        <v>5</v>
      </c>
      <c r="D63" s="6">
        <v>1185</v>
      </c>
      <c r="E63">
        <f t="shared" si="0"/>
        <v>19.75</v>
      </c>
      <c r="F63" s="6">
        <v>0</v>
      </c>
      <c r="G63" s="14">
        <v>0</v>
      </c>
      <c r="H63" s="14">
        <f t="shared" si="1"/>
        <v>0</v>
      </c>
      <c r="I63">
        <v>0</v>
      </c>
      <c r="J63">
        <v>0</v>
      </c>
      <c r="K63">
        <v>0</v>
      </c>
      <c r="L63">
        <v>0</v>
      </c>
    </row>
    <row r="64" spans="1:12" x14ac:dyDescent="0.3">
      <c r="A64" s="6">
        <v>2021</v>
      </c>
      <c r="B64" s="5" t="s">
        <v>7</v>
      </c>
      <c r="C64" s="5" t="s">
        <v>8</v>
      </c>
      <c r="D64" s="6">
        <v>2235</v>
      </c>
      <c r="E64">
        <f t="shared" si="0"/>
        <v>37.25</v>
      </c>
      <c r="F64" s="6">
        <v>1</v>
      </c>
      <c r="G64" s="14">
        <v>2.7E-2</v>
      </c>
      <c r="H64" s="14">
        <f t="shared" si="1"/>
        <v>2.7</v>
      </c>
      <c r="I64">
        <v>0</v>
      </c>
      <c r="J64">
        <v>0</v>
      </c>
      <c r="K64">
        <v>0</v>
      </c>
      <c r="L64">
        <v>0</v>
      </c>
    </row>
    <row r="65" spans="1:12" x14ac:dyDescent="0.3">
      <c r="A65" s="6">
        <v>2021</v>
      </c>
      <c r="B65" s="5" t="s">
        <v>9</v>
      </c>
      <c r="C65" s="5" t="s">
        <v>10</v>
      </c>
      <c r="D65" s="6">
        <v>1527</v>
      </c>
      <c r="E65">
        <f t="shared" si="0"/>
        <v>25.45</v>
      </c>
      <c r="F65" s="6">
        <v>0</v>
      </c>
      <c r="G65" s="14">
        <v>0</v>
      </c>
      <c r="H65" s="14">
        <f t="shared" si="1"/>
        <v>0</v>
      </c>
      <c r="I65">
        <v>0</v>
      </c>
      <c r="J65">
        <v>0</v>
      </c>
      <c r="K65">
        <v>0</v>
      </c>
      <c r="L65">
        <v>0</v>
      </c>
    </row>
    <row r="66" spans="1:12" x14ac:dyDescent="0.3">
      <c r="A66" s="6">
        <v>2021</v>
      </c>
      <c r="B66" s="5" t="s">
        <v>11</v>
      </c>
      <c r="C66" s="5" t="s">
        <v>10</v>
      </c>
      <c r="D66" s="6">
        <v>2469</v>
      </c>
      <c r="E66">
        <f t="shared" si="0"/>
        <v>41.15</v>
      </c>
      <c r="F66" s="6">
        <v>0</v>
      </c>
      <c r="G66" s="14">
        <v>0</v>
      </c>
      <c r="H66" s="14">
        <f t="shared" si="1"/>
        <v>0</v>
      </c>
      <c r="I66">
        <v>0</v>
      </c>
      <c r="J66">
        <v>0</v>
      </c>
      <c r="K66">
        <v>0</v>
      </c>
      <c r="L66">
        <v>0</v>
      </c>
    </row>
    <row r="67" spans="1:12" x14ac:dyDescent="0.3">
      <c r="A67" s="6">
        <v>2021</v>
      </c>
      <c r="B67" s="5" t="s">
        <v>12</v>
      </c>
      <c r="C67" s="5" t="s">
        <v>10</v>
      </c>
      <c r="D67" s="6">
        <v>2979</v>
      </c>
      <c r="E67">
        <f t="shared" ref="E67:E113" si="2">D67/60</f>
        <v>49.65</v>
      </c>
      <c r="F67" s="6">
        <v>0</v>
      </c>
      <c r="G67" s="14">
        <v>0</v>
      </c>
      <c r="H67" s="14">
        <f t="shared" ref="H67:H113" si="3">G67*100</f>
        <v>0</v>
      </c>
      <c r="I67">
        <v>0</v>
      </c>
      <c r="J67">
        <v>0</v>
      </c>
      <c r="K67">
        <v>0</v>
      </c>
      <c r="L67">
        <v>0</v>
      </c>
    </row>
    <row r="68" spans="1:12" x14ac:dyDescent="0.3">
      <c r="A68" s="6">
        <v>2021</v>
      </c>
      <c r="B68" s="5" t="s">
        <v>13</v>
      </c>
      <c r="C68" s="5" t="s">
        <v>10</v>
      </c>
      <c r="D68" s="6">
        <v>8253</v>
      </c>
      <c r="E68">
        <f t="shared" si="2"/>
        <v>137.55000000000001</v>
      </c>
      <c r="F68" s="6">
        <v>1</v>
      </c>
      <c r="G68" s="14">
        <v>7.0000000000000001E-3</v>
      </c>
      <c r="H68" s="14">
        <f t="shared" si="3"/>
        <v>0.70000000000000007</v>
      </c>
      <c r="I68">
        <v>1</v>
      </c>
      <c r="J68">
        <v>1</v>
      </c>
      <c r="K68">
        <v>0</v>
      </c>
      <c r="L68">
        <v>0</v>
      </c>
    </row>
    <row r="69" spans="1:12" x14ac:dyDescent="0.3">
      <c r="A69" s="6">
        <v>2021</v>
      </c>
      <c r="B69" s="5" t="s">
        <v>14</v>
      </c>
      <c r="C69" s="5" t="s">
        <v>10</v>
      </c>
      <c r="D69" s="6">
        <v>1125</v>
      </c>
      <c r="E69">
        <f t="shared" si="2"/>
        <v>18.75</v>
      </c>
      <c r="F69" s="6">
        <v>0</v>
      </c>
      <c r="G69" s="14">
        <v>0</v>
      </c>
      <c r="H69" s="14">
        <f t="shared" si="3"/>
        <v>0</v>
      </c>
      <c r="I69">
        <v>0</v>
      </c>
      <c r="J69">
        <v>0</v>
      </c>
      <c r="K69">
        <v>0</v>
      </c>
      <c r="L69">
        <v>0</v>
      </c>
    </row>
    <row r="70" spans="1:12" x14ac:dyDescent="0.3">
      <c r="A70" s="6">
        <v>2021</v>
      </c>
      <c r="B70" s="5" t="s">
        <v>15</v>
      </c>
      <c r="C70" s="5" t="s">
        <v>10</v>
      </c>
      <c r="D70" s="6">
        <v>840</v>
      </c>
      <c r="E70">
        <f t="shared" si="2"/>
        <v>14</v>
      </c>
      <c r="F70" s="6">
        <v>1</v>
      </c>
      <c r="G70" s="14">
        <v>7.0999999999999994E-2</v>
      </c>
      <c r="H70" s="14">
        <f t="shared" si="3"/>
        <v>7.1</v>
      </c>
      <c r="I70">
        <v>1</v>
      </c>
      <c r="J70">
        <v>1</v>
      </c>
      <c r="K70">
        <v>0</v>
      </c>
      <c r="L70">
        <v>0</v>
      </c>
    </row>
    <row r="71" spans="1:12" x14ac:dyDescent="0.3">
      <c r="A71" s="6">
        <v>2021</v>
      </c>
      <c r="B71" s="5" t="s">
        <v>16</v>
      </c>
      <c r="C71" s="5" t="s">
        <v>17</v>
      </c>
      <c r="D71" s="6">
        <v>1029</v>
      </c>
      <c r="E71">
        <f t="shared" si="2"/>
        <v>17.149999999999999</v>
      </c>
      <c r="F71" s="6">
        <v>0</v>
      </c>
      <c r="G71" s="14">
        <v>0</v>
      </c>
      <c r="H71" s="14">
        <f t="shared" si="3"/>
        <v>0</v>
      </c>
      <c r="I71">
        <v>0</v>
      </c>
      <c r="J71">
        <v>0</v>
      </c>
      <c r="K71">
        <v>0</v>
      </c>
      <c r="L71">
        <v>0</v>
      </c>
    </row>
    <row r="72" spans="1:12" x14ac:dyDescent="0.3">
      <c r="A72" s="6">
        <v>2021</v>
      </c>
      <c r="B72" s="5" t="s">
        <v>18</v>
      </c>
      <c r="C72" s="5" t="s">
        <v>5</v>
      </c>
      <c r="D72" s="6">
        <v>1296</v>
      </c>
      <c r="E72">
        <f t="shared" si="2"/>
        <v>21.6</v>
      </c>
      <c r="F72" s="6">
        <v>8</v>
      </c>
      <c r="G72" s="14">
        <v>0.37</v>
      </c>
      <c r="H72" s="14">
        <f t="shared" si="3"/>
        <v>37</v>
      </c>
      <c r="I72">
        <v>4</v>
      </c>
      <c r="J72">
        <v>4</v>
      </c>
      <c r="K72">
        <v>0</v>
      </c>
      <c r="L72">
        <v>0</v>
      </c>
    </row>
    <row r="73" spans="1:12" x14ac:dyDescent="0.3">
      <c r="A73" s="6">
        <v>2021</v>
      </c>
      <c r="B73" s="5" t="s">
        <v>19</v>
      </c>
      <c r="C73" s="5" t="s">
        <v>5</v>
      </c>
      <c r="D73" s="6">
        <v>741</v>
      </c>
      <c r="E73">
        <f t="shared" si="2"/>
        <v>12.35</v>
      </c>
      <c r="F73" s="6">
        <v>0</v>
      </c>
      <c r="G73" s="14">
        <v>0</v>
      </c>
      <c r="H73" s="14">
        <f t="shared" si="3"/>
        <v>0</v>
      </c>
      <c r="I73">
        <v>0</v>
      </c>
      <c r="J73">
        <v>0</v>
      </c>
      <c r="K73">
        <v>0</v>
      </c>
      <c r="L73">
        <v>0</v>
      </c>
    </row>
    <row r="74" spans="1:12" x14ac:dyDescent="0.3">
      <c r="A74" s="6">
        <v>2022</v>
      </c>
      <c r="B74" s="5" t="s">
        <v>4</v>
      </c>
      <c r="C74" s="5" t="s">
        <v>5</v>
      </c>
      <c r="D74" s="6">
        <v>1299</v>
      </c>
      <c r="E74">
        <f t="shared" si="2"/>
        <v>21.65</v>
      </c>
      <c r="F74" s="6">
        <v>0</v>
      </c>
      <c r="G74" s="14">
        <v>0</v>
      </c>
      <c r="H74" s="14">
        <f t="shared" si="3"/>
        <v>0</v>
      </c>
      <c r="I74">
        <v>0</v>
      </c>
      <c r="J74">
        <v>0</v>
      </c>
      <c r="K74">
        <v>0</v>
      </c>
      <c r="L74">
        <v>0</v>
      </c>
    </row>
    <row r="75" spans="1:12" x14ac:dyDescent="0.3">
      <c r="A75" s="6">
        <v>2022</v>
      </c>
      <c r="B75" s="5" t="s">
        <v>6</v>
      </c>
      <c r="C75" s="5" t="s">
        <v>5</v>
      </c>
      <c r="D75" s="6">
        <v>1656</v>
      </c>
      <c r="E75">
        <f t="shared" si="2"/>
        <v>27.6</v>
      </c>
      <c r="F75" s="6">
        <v>5</v>
      </c>
      <c r="G75" s="14">
        <v>0.18099999999999999</v>
      </c>
      <c r="H75" s="14">
        <f t="shared" si="3"/>
        <v>18.099999999999998</v>
      </c>
      <c r="I75">
        <v>0</v>
      </c>
      <c r="J75">
        <v>0</v>
      </c>
      <c r="K75">
        <v>0</v>
      </c>
      <c r="L75">
        <v>0</v>
      </c>
    </row>
    <row r="76" spans="1:12" x14ac:dyDescent="0.3">
      <c r="A76" s="6">
        <v>2022</v>
      </c>
      <c r="B76" s="5" t="s">
        <v>7</v>
      </c>
      <c r="C76" s="5" t="s">
        <v>8</v>
      </c>
      <c r="D76" s="6">
        <v>2325</v>
      </c>
      <c r="E76">
        <f t="shared" si="2"/>
        <v>38.75</v>
      </c>
      <c r="F76" s="6">
        <v>1</v>
      </c>
      <c r="G76" s="14">
        <v>2.5999999999999999E-2</v>
      </c>
      <c r="H76" s="14">
        <f t="shared" si="3"/>
        <v>2.6</v>
      </c>
      <c r="I76">
        <v>1</v>
      </c>
      <c r="J76">
        <v>0</v>
      </c>
      <c r="K76">
        <v>1</v>
      </c>
      <c r="L76">
        <v>0</v>
      </c>
    </row>
    <row r="77" spans="1:12" x14ac:dyDescent="0.3">
      <c r="A77" s="6">
        <v>2022</v>
      </c>
      <c r="B77" s="5" t="s">
        <v>9</v>
      </c>
      <c r="C77" s="5" t="s">
        <v>10</v>
      </c>
      <c r="D77" s="6">
        <v>3216</v>
      </c>
      <c r="E77">
        <f t="shared" si="2"/>
        <v>53.6</v>
      </c>
      <c r="F77" s="6">
        <v>0</v>
      </c>
      <c r="G77" s="14">
        <v>0</v>
      </c>
      <c r="H77" s="14">
        <f t="shared" si="3"/>
        <v>0</v>
      </c>
      <c r="I77">
        <v>0</v>
      </c>
      <c r="J77">
        <v>0</v>
      </c>
      <c r="K77">
        <v>0</v>
      </c>
      <c r="L77">
        <v>0</v>
      </c>
    </row>
    <row r="78" spans="1:12" x14ac:dyDescent="0.3">
      <c r="A78" s="6">
        <v>2022</v>
      </c>
      <c r="B78" s="5" t="s">
        <v>11</v>
      </c>
      <c r="C78" s="5" t="s">
        <v>10</v>
      </c>
      <c r="D78" s="6">
        <v>1320</v>
      </c>
      <c r="E78">
        <f t="shared" si="2"/>
        <v>22</v>
      </c>
      <c r="F78" s="6">
        <v>1</v>
      </c>
      <c r="G78" s="14">
        <v>4.4999999999999998E-2</v>
      </c>
      <c r="H78" s="14">
        <f t="shared" si="3"/>
        <v>4.5</v>
      </c>
      <c r="I78">
        <v>2</v>
      </c>
      <c r="J78">
        <v>2</v>
      </c>
      <c r="K78">
        <v>0</v>
      </c>
      <c r="L78">
        <v>0</v>
      </c>
    </row>
    <row r="79" spans="1:12" x14ac:dyDescent="0.3">
      <c r="A79" s="6">
        <v>2022</v>
      </c>
      <c r="B79" s="5" t="s">
        <v>12</v>
      </c>
      <c r="C79" s="5" t="s">
        <v>10</v>
      </c>
      <c r="D79" s="6">
        <v>3915</v>
      </c>
      <c r="E79">
        <f t="shared" si="2"/>
        <v>65.25</v>
      </c>
      <c r="F79" s="6">
        <v>0</v>
      </c>
      <c r="G79" s="14">
        <v>0</v>
      </c>
      <c r="H79" s="14">
        <f t="shared" si="3"/>
        <v>0</v>
      </c>
      <c r="I79">
        <v>0</v>
      </c>
      <c r="J79">
        <v>0</v>
      </c>
      <c r="K79">
        <v>0</v>
      </c>
      <c r="L79">
        <v>0</v>
      </c>
    </row>
    <row r="80" spans="1:12" x14ac:dyDescent="0.3">
      <c r="A80" s="6">
        <v>2022</v>
      </c>
      <c r="B80" s="5" t="s">
        <v>13</v>
      </c>
      <c r="C80" s="5" t="s">
        <v>10</v>
      </c>
      <c r="D80" s="6">
        <v>4923</v>
      </c>
      <c r="E80">
        <f t="shared" si="2"/>
        <v>82.05</v>
      </c>
      <c r="F80" s="6">
        <v>1</v>
      </c>
      <c r="G80" s="14">
        <v>1.2E-2</v>
      </c>
      <c r="H80" s="14">
        <f t="shared" si="3"/>
        <v>1.2</v>
      </c>
      <c r="I80">
        <v>1</v>
      </c>
      <c r="J80">
        <v>0</v>
      </c>
      <c r="K80">
        <v>1</v>
      </c>
      <c r="L80">
        <v>0</v>
      </c>
    </row>
    <row r="81" spans="1:12" x14ac:dyDescent="0.3">
      <c r="A81" s="6">
        <v>2022</v>
      </c>
      <c r="B81" s="5" t="s">
        <v>14</v>
      </c>
      <c r="C81" s="5" t="s">
        <v>10</v>
      </c>
      <c r="D81" s="6">
        <v>4848</v>
      </c>
      <c r="E81">
        <f t="shared" si="2"/>
        <v>80.8</v>
      </c>
      <c r="F81" s="6">
        <v>1</v>
      </c>
      <c r="G81" s="14">
        <v>1.2E-2</v>
      </c>
      <c r="H81" s="14">
        <f t="shared" si="3"/>
        <v>1.2</v>
      </c>
      <c r="I81">
        <v>0</v>
      </c>
      <c r="J81">
        <v>0</v>
      </c>
      <c r="K81">
        <v>0</v>
      </c>
      <c r="L81">
        <v>0</v>
      </c>
    </row>
    <row r="82" spans="1:12" x14ac:dyDescent="0.3">
      <c r="A82" s="6">
        <v>2022</v>
      </c>
      <c r="B82" s="5" t="s">
        <v>15</v>
      </c>
      <c r="C82" s="5" t="s">
        <v>10</v>
      </c>
      <c r="D82" s="6">
        <v>579</v>
      </c>
      <c r="E82">
        <f t="shared" si="2"/>
        <v>9.65</v>
      </c>
      <c r="F82" s="6">
        <v>1</v>
      </c>
      <c r="G82" s="14">
        <v>0.104</v>
      </c>
      <c r="H82" s="14">
        <f t="shared" si="3"/>
        <v>10.4</v>
      </c>
      <c r="I82">
        <v>2</v>
      </c>
      <c r="J82">
        <v>2</v>
      </c>
      <c r="K82">
        <v>0</v>
      </c>
      <c r="L82">
        <v>0</v>
      </c>
    </row>
    <row r="83" spans="1:12" x14ac:dyDescent="0.3">
      <c r="A83" s="6">
        <v>2022</v>
      </c>
      <c r="B83" s="5" t="s">
        <v>16</v>
      </c>
      <c r="C83" s="5" t="s">
        <v>17</v>
      </c>
      <c r="D83" s="6">
        <v>1344</v>
      </c>
      <c r="E83">
        <f t="shared" si="2"/>
        <v>22.4</v>
      </c>
      <c r="F83" s="6">
        <v>0</v>
      </c>
      <c r="G83" s="14">
        <v>0</v>
      </c>
      <c r="H83" s="14">
        <f t="shared" si="3"/>
        <v>0</v>
      </c>
      <c r="I83">
        <v>0</v>
      </c>
      <c r="J83">
        <v>0</v>
      </c>
      <c r="K83">
        <v>0</v>
      </c>
      <c r="L83">
        <v>0</v>
      </c>
    </row>
    <row r="84" spans="1:12" x14ac:dyDescent="0.3">
      <c r="A84" s="6">
        <v>2022</v>
      </c>
      <c r="B84" s="5" t="s">
        <v>18</v>
      </c>
      <c r="C84" s="5" t="s">
        <v>5</v>
      </c>
      <c r="D84" s="6">
        <v>1065</v>
      </c>
      <c r="E84">
        <f t="shared" si="2"/>
        <v>17.75</v>
      </c>
      <c r="F84" s="6">
        <v>1</v>
      </c>
      <c r="G84" s="14">
        <v>5.6000000000000001E-2</v>
      </c>
      <c r="H84" s="14">
        <f t="shared" si="3"/>
        <v>5.6000000000000005</v>
      </c>
      <c r="I84">
        <v>1</v>
      </c>
      <c r="J84">
        <v>1</v>
      </c>
      <c r="K84">
        <v>0</v>
      </c>
      <c r="L84">
        <v>0</v>
      </c>
    </row>
    <row r="85" spans="1:12" x14ac:dyDescent="0.3">
      <c r="A85" s="6">
        <v>2022</v>
      </c>
      <c r="B85" s="5" t="s">
        <v>19</v>
      </c>
      <c r="C85" s="5" t="s">
        <v>5</v>
      </c>
      <c r="D85" s="6">
        <v>1122</v>
      </c>
      <c r="E85">
        <f t="shared" si="2"/>
        <v>18.7</v>
      </c>
      <c r="F85" s="6">
        <v>2</v>
      </c>
      <c r="G85" s="14">
        <v>0.107</v>
      </c>
      <c r="H85" s="14">
        <f t="shared" si="3"/>
        <v>10.7</v>
      </c>
      <c r="I85">
        <v>1</v>
      </c>
      <c r="J85">
        <v>1</v>
      </c>
      <c r="K85">
        <v>0</v>
      </c>
      <c r="L85">
        <v>0</v>
      </c>
    </row>
    <row r="86" spans="1:12" x14ac:dyDescent="0.3">
      <c r="A86" s="6">
        <v>2023</v>
      </c>
      <c r="B86" s="5" t="s">
        <v>4</v>
      </c>
      <c r="C86" s="5" t="s">
        <v>5</v>
      </c>
      <c r="D86" s="6">
        <v>2985</v>
      </c>
      <c r="E86">
        <f t="shared" si="2"/>
        <v>49.75</v>
      </c>
      <c r="F86" s="6">
        <v>5</v>
      </c>
      <c r="G86" s="14">
        <v>0.10100000000000001</v>
      </c>
      <c r="H86" s="14">
        <f t="shared" si="3"/>
        <v>10.100000000000001</v>
      </c>
      <c r="I86">
        <v>4</v>
      </c>
      <c r="J86">
        <v>2</v>
      </c>
      <c r="K86">
        <v>2</v>
      </c>
      <c r="L86">
        <v>0</v>
      </c>
    </row>
    <row r="87" spans="1:12" x14ac:dyDescent="0.3">
      <c r="A87" s="6">
        <v>2023</v>
      </c>
      <c r="B87" s="5" t="s">
        <v>6</v>
      </c>
      <c r="C87" s="5" t="s">
        <v>5</v>
      </c>
      <c r="D87" s="6">
        <v>2079</v>
      </c>
      <c r="E87">
        <f t="shared" si="2"/>
        <v>34.65</v>
      </c>
      <c r="F87" s="6">
        <v>6</v>
      </c>
      <c r="G87" s="14">
        <v>0.17299999999999999</v>
      </c>
      <c r="H87" s="14">
        <f t="shared" si="3"/>
        <v>17.299999999999997</v>
      </c>
      <c r="I87">
        <v>2</v>
      </c>
      <c r="J87">
        <v>2</v>
      </c>
      <c r="K87">
        <v>0</v>
      </c>
      <c r="L87">
        <v>0</v>
      </c>
    </row>
    <row r="88" spans="1:12" x14ac:dyDescent="0.3">
      <c r="A88" s="6">
        <v>2023</v>
      </c>
      <c r="B88" s="5" t="s">
        <v>7</v>
      </c>
      <c r="C88" s="5" t="s">
        <v>8</v>
      </c>
      <c r="D88" s="6">
        <v>1905</v>
      </c>
      <c r="E88">
        <f t="shared" si="2"/>
        <v>31.75</v>
      </c>
      <c r="F88" s="6">
        <v>0</v>
      </c>
      <c r="G88" s="14">
        <v>0</v>
      </c>
      <c r="H88" s="14">
        <f t="shared" si="3"/>
        <v>0</v>
      </c>
      <c r="I88">
        <v>0</v>
      </c>
      <c r="J88">
        <v>0</v>
      </c>
      <c r="K88">
        <v>0</v>
      </c>
      <c r="L88">
        <v>0</v>
      </c>
    </row>
    <row r="89" spans="1:12" x14ac:dyDescent="0.3">
      <c r="A89" s="6">
        <v>2023</v>
      </c>
      <c r="B89" s="5" t="s">
        <v>9</v>
      </c>
      <c r="C89" s="5" t="s">
        <v>10</v>
      </c>
      <c r="D89" s="6">
        <v>960</v>
      </c>
      <c r="E89">
        <f t="shared" si="2"/>
        <v>16</v>
      </c>
      <c r="F89" s="6">
        <v>0</v>
      </c>
      <c r="G89" s="14">
        <v>0</v>
      </c>
      <c r="H89" s="14">
        <f t="shared" si="3"/>
        <v>0</v>
      </c>
      <c r="I89">
        <v>0</v>
      </c>
      <c r="J89">
        <v>0</v>
      </c>
      <c r="K89">
        <v>0</v>
      </c>
      <c r="L89">
        <v>0</v>
      </c>
    </row>
    <row r="90" spans="1:12" x14ac:dyDescent="0.3">
      <c r="A90" s="6">
        <v>2023</v>
      </c>
      <c r="B90" s="5" t="s">
        <v>11</v>
      </c>
      <c r="C90" s="5" t="s">
        <v>10</v>
      </c>
      <c r="D90" s="6">
        <v>2253</v>
      </c>
      <c r="E90">
        <f t="shared" si="2"/>
        <v>37.549999999999997</v>
      </c>
      <c r="F90" s="6">
        <v>0</v>
      </c>
      <c r="G90" s="14">
        <v>0</v>
      </c>
      <c r="H90" s="14">
        <f t="shared" si="3"/>
        <v>0</v>
      </c>
      <c r="I90">
        <v>0</v>
      </c>
      <c r="J90">
        <v>0</v>
      </c>
      <c r="K90">
        <v>0</v>
      </c>
      <c r="L90">
        <v>0</v>
      </c>
    </row>
    <row r="91" spans="1:12" x14ac:dyDescent="0.3">
      <c r="A91" s="6">
        <v>2023</v>
      </c>
      <c r="B91" s="5" t="s">
        <v>12</v>
      </c>
      <c r="C91" s="5" t="s">
        <v>10</v>
      </c>
      <c r="D91" s="6">
        <v>5949</v>
      </c>
      <c r="E91">
        <f t="shared" si="2"/>
        <v>99.15</v>
      </c>
      <c r="F91" s="6">
        <v>0</v>
      </c>
      <c r="G91" s="14">
        <v>0</v>
      </c>
      <c r="H91" s="14">
        <f t="shared" si="3"/>
        <v>0</v>
      </c>
      <c r="I91">
        <v>0</v>
      </c>
      <c r="J91">
        <v>0</v>
      </c>
      <c r="K91">
        <v>0</v>
      </c>
      <c r="L91">
        <v>0</v>
      </c>
    </row>
    <row r="92" spans="1:12" x14ac:dyDescent="0.3">
      <c r="A92" s="6">
        <v>2023</v>
      </c>
      <c r="B92" s="5" t="s">
        <v>13</v>
      </c>
      <c r="C92" s="5" t="s">
        <v>10</v>
      </c>
      <c r="D92" s="6">
        <v>4386</v>
      </c>
      <c r="E92">
        <f t="shared" si="2"/>
        <v>73.099999999999994</v>
      </c>
      <c r="F92" s="6">
        <v>0</v>
      </c>
      <c r="G92" s="14">
        <v>0</v>
      </c>
      <c r="H92" s="14">
        <f t="shared" si="3"/>
        <v>0</v>
      </c>
      <c r="I92">
        <v>0</v>
      </c>
      <c r="J92">
        <v>0</v>
      </c>
      <c r="K92">
        <v>0</v>
      </c>
      <c r="L92">
        <v>0</v>
      </c>
    </row>
    <row r="93" spans="1:12" x14ac:dyDescent="0.3">
      <c r="A93" s="6">
        <v>2023</v>
      </c>
      <c r="B93" s="5" t="s">
        <v>14</v>
      </c>
      <c r="C93" s="5" t="s">
        <v>10</v>
      </c>
      <c r="D93" s="6">
        <v>3207</v>
      </c>
      <c r="E93">
        <f t="shared" si="2"/>
        <v>53.45</v>
      </c>
      <c r="F93" s="6">
        <v>0</v>
      </c>
      <c r="G93" s="14">
        <v>0</v>
      </c>
      <c r="H93" s="14">
        <f t="shared" si="3"/>
        <v>0</v>
      </c>
      <c r="I93">
        <v>0</v>
      </c>
      <c r="J93">
        <v>0</v>
      </c>
      <c r="K93">
        <v>0</v>
      </c>
      <c r="L93">
        <v>0</v>
      </c>
    </row>
    <row r="94" spans="1:12" x14ac:dyDescent="0.3">
      <c r="A94" s="6">
        <v>2023</v>
      </c>
      <c r="B94" s="5" t="s">
        <v>15</v>
      </c>
      <c r="C94" s="5" t="s">
        <v>10</v>
      </c>
      <c r="D94" s="6">
        <v>1968</v>
      </c>
      <c r="E94">
        <f t="shared" si="2"/>
        <v>32.799999999999997</v>
      </c>
      <c r="F94" s="6">
        <v>2</v>
      </c>
      <c r="G94" s="14">
        <v>6.0999999999999999E-2</v>
      </c>
      <c r="H94" s="14">
        <f t="shared" si="3"/>
        <v>6.1</v>
      </c>
      <c r="I94">
        <v>0</v>
      </c>
      <c r="J94">
        <v>0</v>
      </c>
      <c r="K94">
        <v>0</v>
      </c>
      <c r="L94">
        <v>0</v>
      </c>
    </row>
    <row r="95" spans="1:12" x14ac:dyDescent="0.3">
      <c r="A95" s="6">
        <v>2023</v>
      </c>
      <c r="B95" s="5" t="s">
        <v>16</v>
      </c>
      <c r="C95" s="5" t="s">
        <v>17</v>
      </c>
      <c r="D95" s="6">
        <v>1314</v>
      </c>
      <c r="E95">
        <f t="shared" si="2"/>
        <v>21.9</v>
      </c>
      <c r="F95" s="6">
        <v>1</v>
      </c>
      <c r="G95" s="14">
        <v>4.5999999999999999E-2</v>
      </c>
      <c r="H95" s="14">
        <f t="shared" si="3"/>
        <v>4.5999999999999996</v>
      </c>
      <c r="I95">
        <v>1</v>
      </c>
      <c r="J95">
        <v>1</v>
      </c>
      <c r="K95">
        <v>0</v>
      </c>
      <c r="L95">
        <v>0</v>
      </c>
    </row>
    <row r="96" spans="1:12" x14ac:dyDescent="0.3">
      <c r="A96" s="6">
        <v>2023</v>
      </c>
      <c r="B96" s="5" t="s">
        <v>18</v>
      </c>
      <c r="C96" s="5" t="s">
        <v>5</v>
      </c>
      <c r="D96" s="6">
        <v>1167</v>
      </c>
      <c r="E96">
        <f t="shared" si="2"/>
        <v>19.45</v>
      </c>
      <c r="F96" s="6">
        <v>1</v>
      </c>
      <c r="G96" s="14">
        <v>5.0999999999999997E-2</v>
      </c>
      <c r="H96" s="14">
        <f t="shared" si="3"/>
        <v>5.0999999999999996</v>
      </c>
      <c r="I96">
        <v>0</v>
      </c>
      <c r="J96">
        <v>0</v>
      </c>
      <c r="K96">
        <v>0</v>
      </c>
      <c r="L96">
        <v>0</v>
      </c>
    </row>
    <row r="97" spans="1:12" x14ac:dyDescent="0.3">
      <c r="A97" s="6">
        <v>2023</v>
      </c>
      <c r="B97" s="5" t="s">
        <v>19</v>
      </c>
      <c r="C97" s="5" t="s">
        <v>5</v>
      </c>
      <c r="D97" s="6">
        <v>672</v>
      </c>
      <c r="E97">
        <f t="shared" si="2"/>
        <v>11.2</v>
      </c>
      <c r="F97" s="6">
        <v>2</v>
      </c>
      <c r="G97" s="14">
        <v>0.17899999999999999</v>
      </c>
      <c r="H97" s="14">
        <f t="shared" si="3"/>
        <v>17.899999999999999</v>
      </c>
      <c r="I97">
        <v>0</v>
      </c>
      <c r="J97">
        <v>0</v>
      </c>
      <c r="K97">
        <v>0</v>
      </c>
      <c r="L97">
        <v>0</v>
      </c>
    </row>
    <row r="98" spans="1:12" x14ac:dyDescent="0.3">
      <c r="A98" s="6">
        <v>2024</v>
      </c>
      <c r="B98" s="5" t="s">
        <v>4</v>
      </c>
      <c r="C98" s="5" t="s">
        <v>5</v>
      </c>
      <c r="D98" s="6">
        <v>570</v>
      </c>
      <c r="E98">
        <f t="shared" si="2"/>
        <v>9.5</v>
      </c>
      <c r="F98" s="6">
        <v>0</v>
      </c>
      <c r="G98" s="14">
        <v>0</v>
      </c>
      <c r="H98" s="14">
        <f t="shared" si="3"/>
        <v>0</v>
      </c>
      <c r="I98">
        <v>0</v>
      </c>
      <c r="J98">
        <v>0</v>
      </c>
      <c r="K98">
        <v>0</v>
      </c>
      <c r="L98">
        <v>0</v>
      </c>
    </row>
    <row r="99" spans="1:12" x14ac:dyDescent="0.3">
      <c r="A99" s="6">
        <v>2024</v>
      </c>
      <c r="B99" s="5" t="s">
        <v>6</v>
      </c>
      <c r="C99" s="5" t="s">
        <v>5</v>
      </c>
      <c r="D99" s="6">
        <v>1377</v>
      </c>
      <c r="E99">
        <f t="shared" si="2"/>
        <v>22.95</v>
      </c>
      <c r="F99" s="6">
        <v>0</v>
      </c>
      <c r="G99" s="14">
        <v>0</v>
      </c>
      <c r="H99" s="14">
        <f t="shared" si="3"/>
        <v>0</v>
      </c>
      <c r="I99">
        <v>0</v>
      </c>
      <c r="J99">
        <v>0</v>
      </c>
      <c r="K99">
        <v>0</v>
      </c>
      <c r="L99">
        <v>0</v>
      </c>
    </row>
    <row r="100" spans="1:12" x14ac:dyDescent="0.3">
      <c r="A100" s="6">
        <v>2024</v>
      </c>
      <c r="B100" s="5" t="s">
        <v>7</v>
      </c>
      <c r="C100" s="5" t="s">
        <v>8</v>
      </c>
      <c r="D100" s="6">
        <v>1320</v>
      </c>
      <c r="E100">
        <f t="shared" si="2"/>
        <v>22</v>
      </c>
      <c r="F100" s="6">
        <v>1</v>
      </c>
      <c r="G100" s="14">
        <v>4.4999999999999998E-2</v>
      </c>
      <c r="H100" s="14">
        <f t="shared" si="3"/>
        <v>4.5</v>
      </c>
      <c r="I100">
        <v>0</v>
      </c>
      <c r="J100">
        <v>0</v>
      </c>
      <c r="K100">
        <v>0</v>
      </c>
      <c r="L100">
        <v>0</v>
      </c>
    </row>
    <row r="101" spans="1:12" x14ac:dyDescent="0.3">
      <c r="A101" s="6">
        <v>2024</v>
      </c>
      <c r="B101" s="5" t="s">
        <v>9</v>
      </c>
      <c r="C101" s="5" t="s">
        <v>10</v>
      </c>
      <c r="D101" s="6">
        <v>486</v>
      </c>
      <c r="E101">
        <f t="shared" si="2"/>
        <v>8.1</v>
      </c>
      <c r="F101" s="6">
        <v>0</v>
      </c>
      <c r="G101" s="14">
        <v>0</v>
      </c>
      <c r="H101" s="14">
        <f t="shared" si="3"/>
        <v>0</v>
      </c>
      <c r="I101">
        <v>0</v>
      </c>
      <c r="J101">
        <v>0</v>
      </c>
      <c r="K101">
        <v>0</v>
      </c>
      <c r="L101">
        <v>0</v>
      </c>
    </row>
    <row r="102" spans="1:12" x14ac:dyDescent="0.3">
      <c r="A102" s="6">
        <v>2024</v>
      </c>
      <c r="B102" s="5" t="s">
        <v>11</v>
      </c>
      <c r="C102" s="5" t="s">
        <v>10</v>
      </c>
      <c r="D102" s="6">
        <v>540</v>
      </c>
      <c r="E102">
        <f t="shared" si="2"/>
        <v>9</v>
      </c>
      <c r="F102" s="6">
        <v>0</v>
      </c>
      <c r="G102" s="14">
        <v>0</v>
      </c>
      <c r="H102" s="14">
        <f t="shared" si="3"/>
        <v>0</v>
      </c>
      <c r="I102">
        <v>0</v>
      </c>
      <c r="J102">
        <v>0</v>
      </c>
      <c r="K102">
        <v>0</v>
      </c>
      <c r="L102">
        <v>0</v>
      </c>
    </row>
    <row r="103" spans="1:12" x14ac:dyDescent="0.3">
      <c r="A103" s="8">
        <v>2024</v>
      </c>
      <c r="B103" s="9" t="s">
        <v>12</v>
      </c>
      <c r="C103" s="5" t="s">
        <v>10</v>
      </c>
      <c r="D103" s="6">
        <v>4116</v>
      </c>
      <c r="E103">
        <f t="shared" si="2"/>
        <v>68.599999999999994</v>
      </c>
      <c r="F103" s="6">
        <v>1</v>
      </c>
      <c r="G103" s="14">
        <v>1.4999999999999999E-2</v>
      </c>
      <c r="H103" s="14">
        <f t="shared" si="3"/>
        <v>1.5</v>
      </c>
      <c r="I103">
        <v>1</v>
      </c>
      <c r="J103">
        <v>1</v>
      </c>
      <c r="K103">
        <v>0</v>
      </c>
      <c r="L103">
        <v>0</v>
      </c>
    </row>
    <row r="104" spans="1:12" x14ac:dyDescent="0.3">
      <c r="A104" s="8">
        <v>2024</v>
      </c>
      <c r="B104" s="9" t="s">
        <v>13</v>
      </c>
      <c r="C104" s="5" t="s">
        <v>10</v>
      </c>
      <c r="D104" s="6">
        <v>10974</v>
      </c>
      <c r="E104">
        <f t="shared" si="2"/>
        <v>182.9</v>
      </c>
      <c r="F104" s="6">
        <v>0</v>
      </c>
      <c r="G104" s="14">
        <v>0</v>
      </c>
      <c r="H104" s="14">
        <f t="shared" si="3"/>
        <v>0</v>
      </c>
      <c r="I104">
        <v>0</v>
      </c>
      <c r="J104">
        <v>0</v>
      </c>
      <c r="K104">
        <v>0</v>
      </c>
      <c r="L104">
        <v>0</v>
      </c>
    </row>
    <row r="105" spans="1:12" x14ac:dyDescent="0.3">
      <c r="A105" s="8">
        <v>2024</v>
      </c>
      <c r="B105" s="9" t="s">
        <v>14</v>
      </c>
      <c r="C105" s="5" t="s">
        <v>10</v>
      </c>
      <c r="D105" s="6">
        <v>8154</v>
      </c>
      <c r="E105">
        <f t="shared" si="2"/>
        <v>135.9</v>
      </c>
      <c r="F105" s="6">
        <v>2</v>
      </c>
      <c r="G105" s="14">
        <v>1.4999999999999999E-2</v>
      </c>
      <c r="H105" s="14">
        <f t="shared" si="3"/>
        <v>1.5</v>
      </c>
      <c r="I105">
        <v>2</v>
      </c>
      <c r="J105">
        <v>2</v>
      </c>
      <c r="K105">
        <v>0</v>
      </c>
      <c r="L105">
        <v>0</v>
      </c>
    </row>
    <row r="106" spans="1:12" x14ac:dyDescent="0.3">
      <c r="A106" s="8">
        <v>2024</v>
      </c>
      <c r="B106" s="9" t="s">
        <v>15</v>
      </c>
      <c r="C106" s="5" t="s">
        <v>10</v>
      </c>
      <c r="D106" s="6">
        <v>6000</v>
      </c>
      <c r="E106">
        <f t="shared" si="2"/>
        <v>100</v>
      </c>
      <c r="F106" s="6">
        <v>0</v>
      </c>
      <c r="G106" s="14">
        <v>0</v>
      </c>
      <c r="H106" s="14">
        <f t="shared" si="3"/>
        <v>0</v>
      </c>
      <c r="I106">
        <v>0</v>
      </c>
      <c r="J106">
        <v>0</v>
      </c>
      <c r="K106">
        <v>0</v>
      </c>
      <c r="L106">
        <v>0</v>
      </c>
    </row>
    <row r="107" spans="1:12" x14ac:dyDescent="0.3">
      <c r="A107" s="8">
        <v>2024</v>
      </c>
      <c r="B107" s="9" t="s">
        <v>16</v>
      </c>
      <c r="C107" s="5" t="s">
        <v>17</v>
      </c>
      <c r="D107" s="6">
        <v>6786</v>
      </c>
      <c r="E107">
        <f t="shared" si="2"/>
        <v>113.1</v>
      </c>
      <c r="F107" s="6">
        <v>5</v>
      </c>
      <c r="G107" s="14">
        <v>4.3999999999999997E-2</v>
      </c>
      <c r="H107" s="14">
        <f t="shared" si="3"/>
        <v>4.3999999999999995</v>
      </c>
      <c r="I107">
        <v>1</v>
      </c>
      <c r="J107">
        <v>1</v>
      </c>
      <c r="K107">
        <v>0</v>
      </c>
      <c r="L107">
        <v>0</v>
      </c>
    </row>
    <row r="108" spans="1:12" x14ac:dyDescent="0.3">
      <c r="A108" s="8">
        <v>2024</v>
      </c>
      <c r="B108" s="9" t="s">
        <v>18</v>
      </c>
      <c r="C108" s="5" t="s">
        <v>5</v>
      </c>
      <c r="D108" s="6">
        <v>6147</v>
      </c>
      <c r="E108">
        <f t="shared" si="2"/>
        <v>102.45</v>
      </c>
      <c r="F108" s="6">
        <v>3</v>
      </c>
      <c r="G108" s="14">
        <v>2.9000000000000001E-2</v>
      </c>
      <c r="H108" s="14">
        <f t="shared" si="3"/>
        <v>2.9000000000000004</v>
      </c>
      <c r="I108">
        <v>5</v>
      </c>
      <c r="J108">
        <v>5</v>
      </c>
      <c r="K108">
        <v>0</v>
      </c>
      <c r="L108">
        <v>0</v>
      </c>
    </row>
    <row r="109" spans="1:12" x14ac:dyDescent="0.3">
      <c r="A109" s="8">
        <v>2024</v>
      </c>
      <c r="B109" s="9" t="s">
        <v>19</v>
      </c>
      <c r="C109" s="5" t="s">
        <v>5</v>
      </c>
      <c r="D109" s="6">
        <v>6633</v>
      </c>
      <c r="E109">
        <f t="shared" si="2"/>
        <v>110.55</v>
      </c>
      <c r="F109" s="6">
        <v>4</v>
      </c>
      <c r="G109" s="14">
        <v>3.5999999999999997E-2</v>
      </c>
      <c r="H109" s="14">
        <f t="shared" si="3"/>
        <v>3.5999999999999996</v>
      </c>
      <c r="I109">
        <v>6</v>
      </c>
      <c r="J109">
        <v>3</v>
      </c>
      <c r="K109">
        <v>3</v>
      </c>
      <c r="L109">
        <v>0</v>
      </c>
    </row>
    <row r="110" spans="1:12" x14ac:dyDescent="0.3">
      <c r="A110" s="8">
        <v>2025</v>
      </c>
      <c r="B110" s="9" t="s">
        <v>4</v>
      </c>
      <c r="C110" s="5" t="s">
        <v>5</v>
      </c>
      <c r="D110" s="6">
        <v>7944</v>
      </c>
      <c r="E110">
        <f t="shared" si="2"/>
        <v>132.4</v>
      </c>
      <c r="F110" s="6">
        <v>9</v>
      </c>
      <c r="G110" s="14">
        <v>6.8000000000000005E-2</v>
      </c>
      <c r="H110" s="14">
        <f t="shared" si="3"/>
        <v>6.8000000000000007</v>
      </c>
      <c r="I110">
        <v>5</v>
      </c>
      <c r="J110">
        <v>5</v>
      </c>
      <c r="K110">
        <v>0</v>
      </c>
      <c r="L110">
        <v>0</v>
      </c>
    </row>
    <row r="111" spans="1:12" x14ac:dyDescent="0.3">
      <c r="A111" s="8">
        <v>2025</v>
      </c>
      <c r="B111" s="9" t="s">
        <v>6</v>
      </c>
      <c r="C111" s="5" t="s">
        <v>5</v>
      </c>
      <c r="D111" s="6">
        <v>5115</v>
      </c>
      <c r="E111">
        <f t="shared" si="2"/>
        <v>85.25</v>
      </c>
      <c r="F111" s="6">
        <v>1</v>
      </c>
      <c r="G111" s="14">
        <v>1.2E-2</v>
      </c>
      <c r="H111" s="14">
        <f t="shared" si="3"/>
        <v>1.2</v>
      </c>
      <c r="I111">
        <v>0</v>
      </c>
      <c r="J111">
        <v>0</v>
      </c>
      <c r="K111">
        <v>0</v>
      </c>
      <c r="L111">
        <v>0</v>
      </c>
    </row>
    <row r="112" spans="1:12" x14ac:dyDescent="0.3">
      <c r="A112" s="8">
        <v>2025</v>
      </c>
      <c r="B112" s="9" t="s">
        <v>7</v>
      </c>
      <c r="C112" s="5" t="s">
        <v>8</v>
      </c>
      <c r="D112" s="6">
        <v>3279</v>
      </c>
      <c r="E112">
        <f t="shared" si="2"/>
        <v>54.65</v>
      </c>
      <c r="F112" s="6">
        <v>0</v>
      </c>
      <c r="G112" s="14">
        <v>0</v>
      </c>
      <c r="H112" s="14">
        <f t="shared" si="3"/>
        <v>0</v>
      </c>
      <c r="I112">
        <v>0</v>
      </c>
      <c r="J112">
        <v>0</v>
      </c>
      <c r="K112">
        <v>0</v>
      </c>
      <c r="L112">
        <v>0</v>
      </c>
    </row>
    <row r="113" spans="1:12" x14ac:dyDescent="0.3">
      <c r="A113" s="8">
        <v>2025</v>
      </c>
      <c r="B113" s="9" t="s">
        <v>9</v>
      </c>
      <c r="C113" s="5" t="s">
        <v>10</v>
      </c>
      <c r="D113" s="6">
        <v>2664</v>
      </c>
      <c r="E113">
        <f t="shared" si="2"/>
        <v>44.4</v>
      </c>
      <c r="F113" s="6">
        <v>0</v>
      </c>
      <c r="G113" s="14">
        <v>0</v>
      </c>
      <c r="H113" s="14">
        <f t="shared" si="3"/>
        <v>0</v>
      </c>
      <c r="I113">
        <v>0</v>
      </c>
      <c r="J113">
        <v>0</v>
      </c>
      <c r="K113">
        <v>0</v>
      </c>
      <c r="L113">
        <v>0</v>
      </c>
    </row>
    <row r="114" spans="1:12" x14ac:dyDescent="0.3">
      <c r="E114">
        <f>SUM(E2:E113)</f>
        <v>3767.9999999999995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6C355-436E-446E-9411-513E1590853B}">
  <dimension ref="A1:B53"/>
  <sheetViews>
    <sheetView topLeftCell="A37" workbookViewId="0">
      <selection activeCell="A2" sqref="A2:B50"/>
    </sheetView>
  </sheetViews>
  <sheetFormatPr defaultRowHeight="14" x14ac:dyDescent="0.3"/>
  <cols>
    <col min="1" max="1" width="35.81640625" bestFit="1" customWidth="1"/>
    <col min="2" max="2" width="17.6328125" bestFit="1" customWidth="1"/>
    <col min="3" max="3" width="11.453125" bestFit="1" customWidth="1"/>
    <col min="4" max="4" width="16.08984375" customWidth="1"/>
    <col min="5" max="5" width="13.1796875" customWidth="1"/>
    <col min="6" max="6" width="13.453125" customWidth="1"/>
    <col min="7" max="7" width="15.453125" customWidth="1"/>
    <col min="8" max="8" width="40.36328125" customWidth="1"/>
    <col min="9" max="80" width="40.36328125" bestFit="1" customWidth="1"/>
    <col min="81" max="81" width="45.08984375" bestFit="1" customWidth="1"/>
    <col min="82" max="82" width="42.81640625" bestFit="1" customWidth="1"/>
    <col min="83" max="83" width="43.08984375" bestFit="1" customWidth="1"/>
    <col min="84" max="84" width="45.08984375" bestFit="1" customWidth="1"/>
    <col min="85" max="85" width="21.08984375" bestFit="1" customWidth="1"/>
    <col min="86" max="86" width="8.54296875" bestFit="1" customWidth="1"/>
    <col min="87" max="87" width="11.54296875" bestFit="1" customWidth="1"/>
    <col min="88" max="103" width="33.36328125" bestFit="1" customWidth="1"/>
    <col min="104" max="104" width="6.54296875" bestFit="1" customWidth="1"/>
    <col min="105" max="105" width="13.54296875" bestFit="1" customWidth="1"/>
    <col min="106" max="106" width="22.08984375" bestFit="1" customWidth="1"/>
    <col min="107" max="107" width="13.54296875" bestFit="1" customWidth="1"/>
    <col min="108" max="108" width="22.08984375" bestFit="1" customWidth="1"/>
    <col min="109" max="109" width="13.54296875" bestFit="1" customWidth="1"/>
    <col min="110" max="110" width="21.08984375" bestFit="1" customWidth="1"/>
    <col min="111" max="111" width="12.54296875" bestFit="1" customWidth="1"/>
    <col min="112" max="112" width="21.08984375" bestFit="1" customWidth="1"/>
    <col min="113" max="113" width="13.54296875" bestFit="1" customWidth="1"/>
    <col min="114" max="114" width="21.08984375" bestFit="1" customWidth="1"/>
    <col min="115" max="115" width="8.54296875" bestFit="1" customWidth="1"/>
    <col min="116" max="116" width="11.54296875" bestFit="1" customWidth="1"/>
    <col min="117" max="117" width="45.6328125" bestFit="1" customWidth="1"/>
    <col min="118" max="118" width="40.7265625" bestFit="1" customWidth="1"/>
    <col min="119" max="119" width="38.7265625" bestFit="1" customWidth="1"/>
    <col min="120" max="120" width="38.1796875" bestFit="1" customWidth="1"/>
  </cols>
  <sheetData>
    <row r="1" spans="1:2" x14ac:dyDescent="0.3">
      <c r="A1" s="10" t="s">
        <v>0</v>
      </c>
      <c r="B1" t="s">
        <v>58</v>
      </c>
    </row>
    <row r="2" spans="1:2" x14ac:dyDescent="0.3">
      <c r="A2" s="8">
        <v>2016</v>
      </c>
      <c r="B2">
        <v>2</v>
      </c>
    </row>
    <row r="3" spans="1:2" x14ac:dyDescent="0.3">
      <c r="A3" s="11" t="s">
        <v>5</v>
      </c>
      <c r="B3">
        <v>0</v>
      </c>
    </row>
    <row r="4" spans="1:2" x14ac:dyDescent="0.3">
      <c r="A4" s="11" t="s">
        <v>17</v>
      </c>
      <c r="B4">
        <v>2</v>
      </c>
    </row>
    <row r="5" spans="1:2" x14ac:dyDescent="0.3">
      <c r="A5" s="11" t="s">
        <v>10</v>
      </c>
      <c r="B5">
        <v>0</v>
      </c>
    </row>
    <row r="6" spans="1:2" x14ac:dyDescent="0.3">
      <c r="A6" s="11" t="s">
        <v>8</v>
      </c>
      <c r="B6">
        <v>0</v>
      </c>
    </row>
    <row r="7" spans="1:2" x14ac:dyDescent="0.3">
      <c r="A7" s="8">
        <v>2017</v>
      </c>
      <c r="B7">
        <v>0</v>
      </c>
    </row>
    <row r="8" spans="1:2" x14ac:dyDescent="0.3">
      <c r="A8" s="11" t="s">
        <v>5</v>
      </c>
      <c r="B8">
        <v>0</v>
      </c>
    </row>
    <row r="9" spans="1:2" x14ac:dyDescent="0.3">
      <c r="A9" s="11" t="s">
        <v>17</v>
      </c>
      <c r="B9">
        <v>0</v>
      </c>
    </row>
    <row r="10" spans="1:2" x14ac:dyDescent="0.3">
      <c r="A10" s="11" t="s">
        <v>10</v>
      </c>
      <c r="B10">
        <v>0</v>
      </c>
    </row>
    <row r="11" spans="1:2" x14ac:dyDescent="0.3">
      <c r="A11" s="11" t="s">
        <v>8</v>
      </c>
      <c r="B11">
        <v>0</v>
      </c>
    </row>
    <row r="12" spans="1:2" x14ac:dyDescent="0.3">
      <c r="A12" s="8">
        <v>2018</v>
      </c>
      <c r="B12">
        <v>6</v>
      </c>
    </row>
    <row r="13" spans="1:2" x14ac:dyDescent="0.3">
      <c r="A13" s="11" t="s">
        <v>5</v>
      </c>
      <c r="B13">
        <v>0</v>
      </c>
    </row>
    <row r="14" spans="1:2" x14ac:dyDescent="0.3">
      <c r="A14" s="11" t="s">
        <v>17</v>
      </c>
      <c r="B14">
        <v>0</v>
      </c>
    </row>
    <row r="15" spans="1:2" x14ac:dyDescent="0.3">
      <c r="A15" s="11" t="s">
        <v>10</v>
      </c>
      <c r="B15">
        <v>6</v>
      </c>
    </row>
    <row r="16" spans="1:2" x14ac:dyDescent="0.3">
      <c r="A16" s="11" t="s">
        <v>8</v>
      </c>
      <c r="B16">
        <v>0</v>
      </c>
    </row>
    <row r="17" spans="1:2" x14ac:dyDescent="0.3">
      <c r="A17" s="8">
        <v>2019</v>
      </c>
      <c r="B17">
        <v>9</v>
      </c>
    </row>
    <row r="18" spans="1:2" x14ac:dyDescent="0.3">
      <c r="A18" s="11" t="s">
        <v>5</v>
      </c>
      <c r="B18">
        <v>6</v>
      </c>
    </row>
    <row r="19" spans="1:2" x14ac:dyDescent="0.3">
      <c r="A19" s="11" t="s">
        <v>17</v>
      </c>
      <c r="B19">
        <v>1</v>
      </c>
    </row>
    <row r="20" spans="1:2" x14ac:dyDescent="0.3">
      <c r="A20" s="11" t="s">
        <v>10</v>
      </c>
      <c r="B20">
        <v>2</v>
      </c>
    </row>
    <row r="21" spans="1:2" x14ac:dyDescent="0.3">
      <c r="A21" s="11" t="s">
        <v>8</v>
      </c>
      <c r="B21">
        <v>0</v>
      </c>
    </row>
    <row r="22" spans="1:2" x14ac:dyDescent="0.3">
      <c r="A22" s="8">
        <v>2020</v>
      </c>
      <c r="B22">
        <v>6</v>
      </c>
    </row>
    <row r="23" spans="1:2" x14ac:dyDescent="0.3">
      <c r="A23" s="11" t="s">
        <v>5</v>
      </c>
      <c r="B23">
        <v>5</v>
      </c>
    </row>
    <row r="24" spans="1:2" x14ac:dyDescent="0.3">
      <c r="A24" s="11" t="s">
        <v>17</v>
      </c>
      <c r="B24">
        <v>1</v>
      </c>
    </row>
    <row r="25" spans="1:2" x14ac:dyDescent="0.3">
      <c r="A25" s="11" t="s">
        <v>10</v>
      </c>
      <c r="B25">
        <v>0</v>
      </c>
    </row>
    <row r="26" spans="1:2" x14ac:dyDescent="0.3">
      <c r="A26" s="11" t="s">
        <v>8</v>
      </c>
      <c r="B26">
        <v>0</v>
      </c>
    </row>
    <row r="27" spans="1:2" x14ac:dyDescent="0.3">
      <c r="A27" s="8">
        <v>2021</v>
      </c>
      <c r="B27">
        <v>14</v>
      </c>
    </row>
    <row r="28" spans="1:2" x14ac:dyDescent="0.3">
      <c r="A28" s="11" t="s">
        <v>5</v>
      </c>
      <c r="B28">
        <v>11</v>
      </c>
    </row>
    <row r="29" spans="1:2" x14ac:dyDescent="0.3">
      <c r="A29" s="11" t="s">
        <v>17</v>
      </c>
      <c r="B29">
        <v>0</v>
      </c>
    </row>
    <row r="30" spans="1:2" x14ac:dyDescent="0.3">
      <c r="A30" s="11" t="s">
        <v>10</v>
      </c>
      <c r="B30">
        <v>2</v>
      </c>
    </row>
    <row r="31" spans="1:2" x14ac:dyDescent="0.3">
      <c r="A31" s="11" t="s">
        <v>8</v>
      </c>
      <c r="B31">
        <v>1</v>
      </c>
    </row>
    <row r="32" spans="1:2" x14ac:dyDescent="0.3">
      <c r="A32" s="8">
        <v>2022</v>
      </c>
      <c r="B32">
        <v>13</v>
      </c>
    </row>
    <row r="33" spans="1:2" x14ac:dyDescent="0.3">
      <c r="A33" s="11" t="s">
        <v>5</v>
      </c>
      <c r="B33">
        <v>8</v>
      </c>
    </row>
    <row r="34" spans="1:2" x14ac:dyDescent="0.3">
      <c r="A34" s="11" t="s">
        <v>17</v>
      </c>
      <c r="B34">
        <v>0</v>
      </c>
    </row>
    <row r="35" spans="1:2" x14ac:dyDescent="0.3">
      <c r="A35" s="11" t="s">
        <v>10</v>
      </c>
      <c r="B35">
        <v>4</v>
      </c>
    </row>
    <row r="36" spans="1:2" x14ac:dyDescent="0.3">
      <c r="A36" s="11" t="s">
        <v>8</v>
      </c>
      <c r="B36">
        <v>1</v>
      </c>
    </row>
    <row r="37" spans="1:2" x14ac:dyDescent="0.3">
      <c r="A37" s="8">
        <v>2023</v>
      </c>
      <c r="B37">
        <v>17</v>
      </c>
    </row>
    <row r="38" spans="1:2" x14ac:dyDescent="0.3">
      <c r="A38" s="11" t="s">
        <v>5</v>
      </c>
      <c r="B38">
        <v>14</v>
      </c>
    </row>
    <row r="39" spans="1:2" x14ac:dyDescent="0.3">
      <c r="A39" s="11" t="s">
        <v>17</v>
      </c>
      <c r="B39">
        <v>1</v>
      </c>
    </row>
    <row r="40" spans="1:2" x14ac:dyDescent="0.3">
      <c r="A40" s="11" t="s">
        <v>10</v>
      </c>
      <c r="B40">
        <v>2</v>
      </c>
    </row>
    <row r="41" spans="1:2" x14ac:dyDescent="0.3">
      <c r="A41" s="11" t="s">
        <v>8</v>
      </c>
      <c r="B41">
        <v>0</v>
      </c>
    </row>
    <row r="42" spans="1:2" x14ac:dyDescent="0.3">
      <c r="A42" s="8">
        <v>2024</v>
      </c>
      <c r="B42">
        <v>16</v>
      </c>
    </row>
    <row r="43" spans="1:2" x14ac:dyDescent="0.3">
      <c r="A43" s="11" t="s">
        <v>5</v>
      </c>
      <c r="B43">
        <v>7</v>
      </c>
    </row>
    <row r="44" spans="1:2" x14ac:dyDescent="0.3">
      <c r="A44" s="11" t="s">
        <v>17</v>
      </c>
      <c r="B44">
        <v>5</v>
      </c>
    </row>
    <row r="45" spans="1:2" x14ac:dyDescent="0.3">
      <c r="A45" s="11" t="s">
        <v>10</v>
      </c>
      <c r="B45">
        <v>3</v>
      </c>
    </row>
    <row r="46" spans="1:2" x14ac:dyDescent="0.3">
      <c r="A46" s="11" t="s">
        <v>8</v>
      </c>
      <c r="B46">
        <v>1</v>
      </c>
    </row>
    <row r="47" spans="1:2" x14ac:dyDescent="0.3">
      <c r="A47" s="8">
        <v>2025</v>
      </c>
      <c r="B47">
        <v>10</v>
      </c>
    </row>
    <row r="48" spans="1:2" x14ac:dyDescent="0.3">
      <c r="A48" s="11" t="s">
        <v>5</v>
      </c>
      <c r="B48">
        <v>10</v>
      </c>
    </row>
    <row r="49" spans="1:2" x14ac:dyDescent="0.3">
      <c r="A49" s="11" t="s">
        <v>10</v>
      </c>
      <c r="B49">
        <v>0</v>
      </c>
    </row>
    <row r="50" spans="1:2" x14ac:dyDescent="0.3">
      <c r="A50" s="11" t="s">
        <v>8</v>
      </c>
      <c r="B50">
        <v>0</v>
      </c>
    </row>
    <row r="51" spans="1:2" x14ac:dyDescent="0.3">
      <c r="A51" s="8" t="s">
        <v>40</v>
      </c>
    </row>
    <row r="52" spans="1:2" x14ac:dyDescent="0.3">
      <c r="A52" s="11" t="s">
        <v>40</v>
      </c>
    </row>
    <row r="53" spans="1:2" x14ac:dyDescent="0.3">
      <c r="A53" s="8" t="s">
        <v>41</v>
      </c>
      <c r="B53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11809-47EE-43C9-B66A-DD638CD76CE2}">
  <dimension ref="A1:C39"/>
  <sheetViews>
    <sheetView topLeftCell="A23" workbookViewId="0">
      <selection activeCell="C1" sqref="C1:C39"/>
    </sheetView>
  </sheetViews>
  <sheetFormatPr defaultRowHeight="14" x14ac:dyDescent="0.3"/>
  <cols>
    <col min="1" max="1" width="4.81640625" bestFit="1" customWidth="1"/>
    <col min="2" max="2" width="33.36328125" bestFit="1" customWidth="1"/>
    <col min="3" max="3" width="2.81640625" bestFit="1" customWidth="1"/>
  </cols>
  <sheetData>
    <row r="1" spans="1:3" x14ac:dyDescent="0.3">
      <c r="A1">
        <v>2016</v>
      </c>
      <c r="B1" s="11" t="s">
        <v>5</v>
      </c>
      <c r="C1">
        <v>0</v>
      </c>
    </row>
    <row r="2" spans="1:3" x14ac:dyDescent="0.3">
      <c r="A2">
        <v>2016</v>
      </c>
      <c r="B2" s="11" t="s">
        <v>8</v>
      </c>
      <c r="C2">
        <v>0</v>
      </c>
    </row>
    <row r="3" spans="1:3" x14ac:dyDescent="0.3">
      <c r="A3">
        <v>2016</v>
      </c>
      <c r="B3" s="11" t="s">
        <v>10</v>
      </c>
      <c r="C3">
        <v>0</v>
      </c>
    </row>
    <row r="4" spans="1:3" x14ac:dyDescent="0.3">
      <c r="A4">
        <v>2016</v>
      </c>
      <c r="B4" s="11" t="s">
        <v>17</v>
      </c>
      <c r="C4">
        <v>2</v>
      </c>
    </row>
    <row r="5" spans="1:3" x14ac:dyDescent="0.3">
      <c r="A5">
        <v>2017</v>
      </c>
      <c r="B5" s="11" t="s">
        <v>5</v>
      </c>
      <c r="C5">
        <v>0</v>
      </c>
    </row>
    <row r="6" spans="1:3" x14ac:dyDescent="0.3">
      <c r="A6">
        <v>2017</v>
      </c>
      <c r="B6" s="11" t="s">
        <v>8</v>
      </c>
      <c r="C6">
        <v>0</v>
      </c>
    </row>
    <row r="7" spans="1:3" x14ac:dyDescent="0.3">
      <c r="A7">
        <v>2017</v>
      </c>
      <c r="B7" s="11" t="s">
        <v>10</v>
      </c>
      <c r="C7">
        <v>0</v>
      </c>
    </row>
    <row r="8" spans="1:3" x14ac:dyDescent="0.3">
      <c r="A8">
        <v>2017</v>
      </c>
      <c r="B8" s="11" t="s">
        <v>17</v>
      </c>
      <c r="C8">
        <v>0</v>
      </c>
    </row>
    <row r="9" spans="1:3" x14ac:dyDescent="0.3">
      <c r="A9">
        <v>2018</v>
      </c>
      <c r="B9" s="11" t="s">
        <v>5</v>
      </c>
      <c r="C9">
        <v>0</v>
      </c>
    </row>
    <row r="10" spans="1:3" x14ac:dyDescent="0.3">
      <c r="A10">
        <v>2018</v>
      </c>
      <c r="B10" s="11" t="s">
        <v>8</v>
      </c>
      <c r="C10">
        <v>0</v>
      </c>
    </row>
    <row r="11" spans="1:3" x14ac:dyDescent="0.3">
      <c r="A11">
        <v>2018</v>
      </c>
      <c r="B11" s="11" t="s">
        <v>10</v>
      </c>
      <c r="C11">
        <v>6</v>
      </c>
    </row>
    <row r="12" spans="1:3" x14ac:dyDescent="0.3">
      <c r="A12">
        <v>2018</v>
      </c>
      <c r="B12" s="11" t="s">
        <v>17</v>
      </c>
      <c r="C12">
        <v>0</v>
      </c>
    </row>
    <row r="13" spans="1:3" x14ac:dyDescent="0.3">
      <c r="A13">
        <v>2019</v>
      </c>
      <c r="B13" s="11" t="s">
        <v>5</v>
      </c>
      <c r="C13">
        <v>6</v>
      </c>
    </row>
    <row r="14" spans="1:3" x14ac:dyDescent="0.3">
      <c r="A14">
        <v>2019</v>
      </c>
      <c r="B14" s="11" t="s">
        <v>8</v>
      </c>
      <c r="C14">
        <v>0</v>
      </c>
    </row>
    <row r="15" spans="1:3" x14ac:dyDescent="0.3">
      <c r="A15">
        <v>2019</v>
      </c>
      <c r="B15" s="11" t="s">
        <v>10</v>
      </c>
      <c r="C15">
        <v>2</v>
      </c>
    </row>
    <row r="16" spans="1:3" x14ac:dyDescent="0.3">
      <c r="A16">
        <v>2019</v>
      </c>
      <c r="B16" s="11" t="s">
        <v>17</v>
      </c>
      <c r="C16">
        <v>1</v>
      </c>
    </row>
    <row r="17" spans="1:3" x14ac:dyDescent="0.3">
      <c r="A17">
        <v>2020</v>
      </c>
      <c r="B17" s="11" t="s">
        <v>5</v>
      </c>
      <c r="C17">
        <v>5</v>
      </c>
    </row>
    <row r="18" spans="1:3" x14ac:dyDescent="0.3">
      <c r="A18">
        <v>2020</v>
      </c>
      <c r="B18" s="11" t="s">
        <v>8</v>
      </c>
      <c r="C18">
        <v>0</v>
      </c>
    </row>
    <row r="19" spans="1:3" x14ac:dyDescent="0.3">
      <c r="A19">
        <v>2020</v>
      </c>
      <c r="B19" s="11" t="s">
        <v>10</v>
      </c>
      <c r="C19">
        <v>0</v>
      </c>
    </row>
    <row r="20" spans="1:3" x14ac:dyDescent="0.3">
      <c r="A20">
        <v>2020</v>
      </c>
      <c r="B20" s="11" t="s">
        <v>17</v>
      </c>
      <c r="C20">
        <v>1</v>
      </c>
    </row>
    <row r="21" spans="1:3" x14ac:dyDescent="0.3">
      <c r="A21">
        <v>2021</v>
      </c>
      <c r="B21" s="11" t="s">
        <v>5</v>
      </c>
      <c r="C21">
        <v>11</v>
      </c>
    </row>
    <row r="22" spans="1:3" x14ac:dyDescent="0.3">
      <c r="A22">
        <v>2021</v>
      </c>
      <c r="B22" s="11" t="s">
        <v>8</v>
      </c>
      <c r="C22">
        <v>1</v>
      </c>
    </row>
    <row r="23" spans="1:3" x14ac:dyDescent="0.3">
      <c r="A23">
        <v>2021</v>
      </c>
      <c r="B23" s="11" t="s">
        <v>10</v>
      </c>
      <c r="C23">
        <v>2</v>
      </c>
    </row>
    <row r="24" spans="1:3" x14ac:dyDescent="0.3">
      <c r="A24">
        <v>2021</v>
      </c>
      <c r="B24" s="11" t="s">
        <v>17</v>
      </c>
      <c r="C24">
        <v>0</v>
      </c>
    </row>
    <row r="25" spans="1:3" x14ac:dyDescent="0.3">
      <c r="A25">
        <v>2022</v>
      </c>
      <c r="B25" s="11" t="s">
        <v>5</v>
      </c>
      <c r="C25">
        <v>8</v>
      </c>
    </row>
    <row r="26" spans="1:3" x14ac:dyDescent="0.3">
      <c r="A26">
        <v>2022</v>
      </c>
      <c r="B26" s="11" t="s">
        <v>8</v>
      </c>
      <c r="C26">
        <v>1</v>
      </c>
    </row>
    <row r="27" spans="1:3" x14ac:dyDescent="0.3">
      <c r="A27">
        <v>2022</v>
      </c>
      <c r="B27" s="11" t="s">
        <v>10</v>
      </c>
      <c r="C27">
        <v>4</v>
      </c>
    </row>
    <row r="28" spans="1:3" x14ac:dyDescent="0.3">
      <c r="A28">
        <v>2022</v>
      </c>
      <c r="B28" s="11" t="s">
        <v>17</v>
      </c>
      <c r="C28">
        <v>0</v>
      </c>
    </row>
    <row r="29" spans="1:3" x14ac:dyDescent="0.3">
      <c r="A29">
        <v>2023</v>
      </c>
      <c r="B29" s="11" t="s">
        <v>5</v>
      </c>
      <c r="C29">
        <v>14</v>
      </c>
    </row>
    <row r="30" spans="1:3" x14ac:dyDescent="0.3">
      <c r="A30">
        <v>2023</v>
      </c>
      <c r="B30" s="11" t="s">
        <v>8</v>
      </c>
      <c r="C30">
        <v>0</v>
      </c>
    </row>
    <row r="31" spans="1:3" x14ac:dyDescent="0.3">
      <c r="A31">
        <v>2023</v>
      </c>
      <c r="B31" s="11" t="s">
        <v>10</v>
      </c>
      <c r="C31">
        <v>2</v>
      </c>
    </row>
    <row r="32" spans="1:3" x14ac:dyDescent="0.3">
      <c r="A32">
        <v>2023</v>
      </c>
      <c r="B32" s="11" t="s">
        <v>17</v>
      </c>
      <c r="C32">
        <v>1</v>
      </c>
    </row>
    <row r="33" spans="1:3" x14ac:dyDescent="0.3">
      <c r="A33">
        <v>2024</v>
      </c>
      <c r="B33" s="11" t="s">
        <v>5</v>
      </c>
      <c r="C33">
        <v>7</v>
      </c>
    </row>
    <row r="34" spans="1:3" x14ac:dyDescent="0.3">
      <c r="A34">
        <v>2024</v>
      </c>
      <c r="B34" s="11" t="s">
        <v>8</v>
      </c>
      <c r="C34">
        <v>1</v>
      </c>
    </row>
    <row r="35" spans="1:3" x14ac:dyDescent="0.3">
      <c r="A35">
        <v>2024</v>
      </c>
      <c r="B35" s="11" t="s">
        <v>10</v>
      </c>
      <c r="C35">
        <v>3</v>
      </c>
    </row>
    <row r="36" spans="1:3" x14ac:dyDescent="0.3">
      <c r="A36">
        <v>2024</v>
      </c>
      <c r="B36" s="11" t="s">
        <v>17</v>
      </c>
      <c r="C36">
        <v>5</v>
      </c>
    </row>
    <row r="37" spans="1:3" x14ac:dyDescent="0.3">
      <c r="A37">
        <v>2025</v>
      </c>
      <c r="B37" s="11" t="s">
        <v>5</v>
      </c>
      <c r="C37">
        <v>10</v>
      </c>
    </row>
    <row r="38" spans="1:3" x14ac:dyDescent="0.3">
      <c r="A38">
        <v>2025</v>
      </c>
      <c r="B38" s="11" t="s">
        <v>8</v>
      </c>
      <c r="C38">
        <v>0</v>
      </c>
    </row>
    <row r="39" spans="1:3" x14ac:dyDescent="0.3">
      <c r="A39">
        <v>2025</v>
      </c>
      <c r="B39" s="11" t="s">
        <v>10</v>
      </c>
      <c r="C39">
        <v>0</v>
      </c>
    </row>
  </sheetData>
  <sortState xmlns:xlrd2="http://schemas.microsoft.com/office/spreadsheetml/2017/richdata2" ref="A1:C49">
    <sortCondition ref="A1:A49"/>
    <sortCondition ref="B1:B49" customList="Migratory Surge (Nov-Feb),Late-Stage Pressure (Mar),Breeding Season / Absence (Apr-Sep),Early Fall Arrival (Oct)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5A8C3-9E7F-42B4-A517-AD1C6C1C4434}">
  <dimension ref="A1:M2"/>
  <sheetViews>
    <sheetView workbookViewId="0">
      <selection activeCell="M2" sqref="A2:M2"/>
    </sheetView>
  </sheetViews>
  <sheetFormatPr defaultRowHeight="14" x14ac:dyDescent="0.3"/>
  <cols>
    <col min="2" max="2" width="17" customWidth="1"/>
    <col min="3" max="3" width="17.26953125" customWidth="1"/>
    <col min="4" max="4" width="14.90625" customWidth="1"/>
    <col min="5" max="5" width="14.08984375" customWidth="1"/>
    <col min="6" max="6" width="13.26953125" customWidth="1"/>
    <col min="7" max="7" width="12.54296875" customWidth="1"/>
    <col min="8" max="8" width="14.90625" customWidth="1"/>
    <col min="9" max="9" width="15.453125" customWidth="1"/>
  </cols>
  <sheetData>
    <row r="1" spans="1:13" s="4" customFormat="1" ht="70" x14ac:dyDescent="0.3">
      <c r="A1" s="4" t="s">
        <v>57</v>
      </c>
      <c r="B1" s="4" t="s">
        <v>42</v>
      </c>
      <c r="C1" s="4" t="s">
        <v>46</v>
      </c>
      <c r="D1" s="4" t="s">
        <v>47</v>
      </c>
      <c r="E1" s="4" t="s">
        <v>48</v>
      </c>
      <c r="F1" s="4" t="s">
        <v>43</v>
      </c>
      <c r="G1" s="4" t="s">
        <v>45</v>
      </c>
      <c r="H1" s="4" t="s">
        <v>49</v>
      </c>
      <c r="I1" s="4" t="s">
        <v>50</v>
      </c>
      <c r="J1" s="4" t="s">
        <v>44</v>
      </c>
      <c r="K1" s="4" t="s">
        <v>51</v>
      </c>
      <c r="L1" s="4" t="s">
        <v>52</v>
      </c>
      <c r="M1" s="4" t="s">
        <v>53</v>
      </c>
    </row>
    <row r="2" spans="1:13" x14ac:dyDescent="0.3">
      <c r="A2" s="13">
        <v>38</v>
      </c>
      <c r="B2" s="13">
        <v>1.4779290097243056</v>
      </c>
      <c r="C2" s="13">
        <v>2.2462335099259136</v>
      </c>
      <c r="D2" s="13">
        <v>0</v>
      </c>
      <c r="E2" s="13">
        <v>8.4388185654008456</v>
      </c>
      <c r="F2" s="13">
        <v>0.16265415955215518</v>
      </c>
      <c r="G2" s="13">
        <v>0.52952698783380203</v>
      </c>
      <c r="H2" s="13">
        <v>0</v>
      </c>
      <c r="I2" s="13">
        <v>2.5806451612903225</v>
      </c>
      <c r="J2" s="13">
        <v>0</v>
      </c>
      <c r="K2" s="13">
        <v>0</v>
      </c>
      <c r="L2" s="13">
        <v>0</v>
      </c>
      <c r="M2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9C14-4756-42CF-A1B5-90BC614C9D3D}">
  <dimension ref="A1:G12"/>
  <sheetViews>
    <sheetView workbookViewId="0">
      <selection activeCell="J3" sqref="J3"/>
    </sheetView>
  </sheetViews>
  <sheetFormatPr defaultRowHeight="14" x14ac:dyDescent="0.3"/>
  <sheetData>
    <row r="1" spans="1:7" s="4" customFormat="1" ht="42" x14ac:dyDescent="0.3">
      <c r="A1" s="4" t="s">
        <v>0</v>
      </c>
      <c r="B1" s="4" t="s">
        <v>27</v>
      </c>
      <c r="C1" s="4" t="s">
        <v>58</v>
      </c>
      <c r="D1" s="4" t="s">
        <v>62</v>
      </c>
      <c r="E1" s="4" t="s">
        <v>61</v>
      </c>
      <c r="F1" s="4" t="s">
        <v>60</v>
      </c>
      <c r="G1" s="4" t="s">
        <v>59</v>
      </c>
    </row>
    <row r="2" spans="1:7" x14ac:dyDescent="0.3">
      <c r="A2">
        <v>2016</v>
      </c>
      <c r="B2">
        <v>33.1</v>
      </c>
      <c r="C2">
        <v>2</v>
      </c>
      <c r="D2">
        <v>0.16666666666666666</v>
      </c>
      <c r="E2">
        <v>0.57735026918962573</v>
      </c>
      <c r="F2">
        <v>0</v>
      </c>
      <c r="G2">
        <v>2</v>
      </c>
    </row>
    <row r="3" spans="1:7" x14ac:dyDescent="0.3">
      <c r="A3">
        <v>2017</v>
      </c>
      <c r="B3">
        <v>103.39999999999999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>
        <v>2018</v>
      </c>
      <c r="B4">
        <v>377.09999999999997</v>
      </c>
      <c r="C4">
        <v>6</v>
      </c>
      <c r="D4">
        <v>0.5</v>
      </c>
      <c r="E4">
        <v>1</v>
      </c>
      <c r="F4">
        <v>0</v>
      </c>
      <c r="G4">
        <v>3</v>
      </c>
    </row>
    <row r="5" spans="1:7" x14ac:dyDescent="0.3">
      <c r="A5">
        <v>2019</v>
      </c>
      <c r="B5">
        <v>377.44999999999993</v>
      </c>
      <c r="C5">
        <v>9</v>
      </c>
      <c r="D5">
        <v>0.75</v>
      </c>
      <c r="E5">
        <v>1.4222261679238197</v>
      </c>
      <c r="F5">
        <v>0</v>
      </c>
      <c r="G5">
        <v>5</v>
      </c>
    </row>
    <row r="6" spans="1:7" x14ac:dyDescent="0.3">
      <c r="A6">
        <v>2020</v>
      </c>
      <c r="B6">
        <v>310.35000000000002</v>
      </c>
      <c r="C6">
        <v>6</v>
      </c>
      <c r="D6">
        <v>0.5</v>
      </c>
      <c r="E6">
        <v>1.4459976109624424</v>
      </c>
      <c r="F6">
        <v>0</v>
      </c>
      <c r="G6">
        <v>5</v>
      </c>
    </row>
    <row r="7" spans="1:7" x14ac:dyDescent="0.3">
      <c r="A7">
        <v>2021</v>
      </c>
      <c r="B7">
        <v>423.90000000000003</v>
      </c>
      <c r="C7">
        <v>14</v>
      </c>
      <c r="D7">
        <v>1.1666666666666667</v>
      </c>
      <c r="E7">
        <v>2.3290003057626301</v>
      </c>
      <c r="F7">
        <v>0</v>
      </c>
      <c r="G7">
        <v>8</v>
      </c>
    </row>
    <row r="8" spans="1:7" x14ac:dyDescent="0.3">
      <c r="A8">
        <v>2022</v>
      </c>
      <c r="B8">
        <v>460.19999999999993</v>
      </c>
      <c r="C8">
        <v>13</v>
      </c>
      <c r="D8">
        <v>1.0833333333333333</v>
      </c>
      <c r="E8">
        <v>1.378954368902449</v>
      </c>
      <c r="F8">
        <v>0</v>
      </c>
      <c r="G8">
        <v>5</v>
      </c>
    </row>
    <row r="9" spans="1:7" x14ac:dyDescent="0.3">
      <c r="A9">
        <v>2023</v>
      </c>
      <c r="B9">
        <v>480.75</v>
      </c>
      <c r="C9">
        <v>17</v>
      </c>
      <c r="D9">
        <v>1.4166666666666667</v>
      </c>
      <c r="E9">
        <v>2.0652243256245835</v>
      </c>
      <c r="F9">
        <v>0</v>
      </c>
      <c r="G9">
        <v>6</v>
      </c>
    </row>
    <row r="10" spans="1:7" x14ac:dyDescent="0.3">
      <c r="A10">
        <v>2024</v>
      </c>
      <c r="B10">
        <v>885.05000000000007</v>
      </c>
      <c r="C10">
        <v>16</v>
      </c>
      <c r="D10">
        <v>1.3333333333333333</v>
      </c>
      <c r="E10">
        <v>1.7752507291971891</v>
      </c>
      <c r="F10">
        <v>0</v>
      </c>
      <c r="G10">
        <v>5</v>
      </c>
    </row>
    <row r="11" spans="1:7" x14ac:dyDescent="0.3">
      <c r="A11">
        <v>2025</v>
      </c>
      <c r="B11">
        <v>316.7</v>
      </c>
      <c r="C11">
        <v>10</v>
      </c>
      <c r="D11">
        <v>2.5</v>
      </c>
      <c r="E11">
        <v>4.358898943540674</v>
      </c>
      <c r="F11">
        <v>0</v>
      </c>
      <c r="G11">
        <v>9</v>
      </c>
    </row>
    <row r="12" spans="1:7" s="16" customFormat="1" x14ac:dyDescent="0.3">
      <c r="A12" s="17" t="s">
        <v>63</v>
      </c>
      <c r="B12" s="17">
        <v>3767.9999999999995</v>
      </c>
      <c r="C12" s="17">
        <v>93</v>
      </c>
      <c r="D12" s="17">
        <v>0.8303571428571429</v>
      </c>
      <c r="E12" s="17">
        <v>1.6866641359013677</v>
      </c>
      <c r="F12" s="17">
        <v>0</v>
      </c>
      <c r="G12" s="17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Pivot Table</vt:lpstr>
      <vt:lpstr>Sheet3</vt:lpstr>
      <vt:lpstr>Year Agg Type Summ</vt:lpstr>
      <vt:lpstr>OBE Metrics by Year</vt:lpstr>
      <vt:lpstr>Aggression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2025-06-09T22:38:05Z</dcterms:created>
  <dcterms:modified xsi:type="dcterms:W3CDTF">2025-07-24T14:07:20Z</dcterms:modified>
</cp:coreProperties>
</file>